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F:\BACKUP\F\IEPSL\Membership\2026-2027\CPD RECORDS\AWARENESS\"/>
    </mc:Choice>
  </mc:AlternateContent>
  <xr:revisionPtr revIDLastSave="0" documentId="13_ncr:1_{31812E2E-4871-4E61-91A2-B55C8CD86EA7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CPD2026" sheetId="1" r:id="rId1"/>
  </sheets>
  <definedNames>
    <definedName name="_Hlk183024553" localSheetId="0">'CPD2026'!$A$166</definedName>
    <definedName name="_Hlk183024835" localSheetId="0">'CPD2026'!$A$151</definedName>
    <definedName name="_Hlk183024869" localSheetId="0">'CPD2026'!$A$154</definedName>
    <definedName name="_Hlk84530375" localSheetId="0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0" i="1" l="1"/>
  <c r="G111" i="1"/>
  <c r="G109" i="1"/>
  <c r="G107" i="1"/>
  <c r="G106" i="1"/>
  <c r="G11" i="1"/>
  <c r="G12" i="1"/>
  <c r="G13" i="1"/>
  <c r="G14" i="1"/>
  <c r="G15" i="1"/>
  <c r="G17" i="1"/>
  <c r="G18" i="1"/>
  <c r="G19" i="1"/>
  <c r="G20" i="1"/>
  <c r="G21" i="1"/>
  <c r="G23" i="1"/>
  <c r="G24" i="1"/>
  <c r="G25" i="1"/>
  <c r="G26" i="1"/>
  <c r="G27" i="1"/>
  <c r="G29" i="1"/>
  <c r="G30" i="1"/>
  <c r="G31" i="1"/>
  <c r="G32" i="1"/>
  <c r="G33" i="1"/>
  <c r="G35" i="1"/>
  <c r="G36" i="1"/>
  <c r="G37" i="1"/>
  <c r="G38" i="1"/>
  <c r="G39" i="1"/>
  <c r="G40" i="1"/>
  <c r="G42" i="1"/>
  <c r="G43" i="1"/>
  <c r="G45" i="1"/>
  <c r="G46" i="1"/>
  <c r="G47" i="1"/>
  <c r="G48" i="1"/>
  <c r="G49" i="1"/>
  <c r="G50" i="1"/>
  <c r="G54" i="1"/>
  <c r="G55" i="1"/>
  <c r="G56" i="1"/>
  <c r="G57" i="1"/>
  <c r="G58" i="1"/>
  <c r="G59" i="1"/>
  <c r="G60" i="1"/>
  <c r="G62" i="1"/>
  <c r="G63" i="1"/>
  <c r="G64" i="1"/>
  <c r="G65" i="1"/>
  <c r="G66" i="1"/>
  <c r="G68" i="1"/>
  <c r="G69" i="1"/>
  <c r="G70" i="1"/>
  <c r="G71" i="1"/>
  <c r="G72" i="1"/>
  <c r="G73" i="1"/>
  <c r="G75" i="1"/>
  <c r="G76" i="1"/>
  <c r="G77" i="1"/>
  <c r="G78" i="1"/>
  <c r="G80" i="1"/>
  <c r="G81" i="1"/>
  <c r="G82" i="1"/>
  <c r="G83" i="1"/>
  <c r="G85" i="1"/>
  <c r="G86" i="1"/>
  <c r="G87" i="1"/>
  <c r="G89" i="1"/>
  <c r="G90" i="1"/>
  <c r="G92" i="1"/>
  <c r="G93" i="1"/>
  <c r="G95" i="1"/>
  <c r="G96" i="1"/>
  <c r="G98" i="1"/>
  <c r="G99" i="1"/>
  <c r="G100" i="1"/>
  <c r="G102" i="1"/>
  <c r="G103" i="1"/>
  <c r="G104" i="1"/>
  <c r="G113" i="1"/>
  <c r="G114" i="1"/>
  <c r="G115" i="1"/>
  <c r="G117" i="1"/>
  <c r="G118" i="1"/>
  <c r="G119" i="1"/>
  <c r="G121" i="1"/>
  <c r="G122" i="1"/>
  <c r="G123" i="1"/>
  <c r="G12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tc={EE7F01D3-C050-4521-AFAB-96CB2E19822A}</author>
  </authors>
  <commentList>
    <comment ref="D10" authorId="0" shapeId="0" xr:uid="{EE7F01D3-C050-4521-AFAB-96CB2E19822A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Both Resource Person and Participant cannot be counted simultaneously
</t>
      </text>
    </comment>
  </commentList>
</comments>
</file>

<file path=xl/sharedStrings.xml><?xml version="1.0" encoding="utf-8"?>
<sst xmlns="http://schemas.openxmlformats.org/spreadsheetml/2006/main" count="272" uniqueCount="143">
  <si>
    <t>Institute of Environmental Professionals, Sri Lanka</t>
  </si>
  <si>
    <r>
      <rPr>
        <sz val="14"/>
        <color theme="1"/>
        <rFont val="Times New Roman"/>
        <family val="1"/>
      </rPr>
      <t>Template for Reporting Member Involvement in Professional Development</t>
    </r>
    <r>
      <rPr>
        <sz val="14"/>
        <color theme="1"/>
        <rFont val="Nirmala UI"/>
        <family val="2"/>
      </rPr>
      <t xml:space="preserve"> </t>
    </r>
    <r>
      <rPr>
        <sz val="14"/>
        <color theme="1"/>
        <rFont val="Times New Roman"/>
        <family val="1"/>
      </rPr>
      <t>Activities</t>
    </r>
  </si>
  <si>
    <t>Membership No</t>
  </si>
  <si>
    <t>Telephone No:</t>
  </si>
  <si>
    <t>A)    Activities with IEPSL</t>
  </si>
  <si>
    <t>Email address:</t>
  </si>
  <si>
    <t>Category</t>
  </si>
  <si>
    <t>Activity details</t>
  </si>
  <si>
    <t xml:space="preserve">Organized by (Institute) </t>
  </si>
  <si>
    <t>Contribution to Activity</t>
  </si>
  <si>
    <t>No. of CPD hours claimed for the activity</t>
  </si>
  <si>
    <t>Maximum for category</t>
  </si>
  <si>
    <t xml:space="preserve">Assessed CPD Hours </t>
  </si>
  <si>
    <t xml:space="preserve">Resource Person </t>
  </si>
  <si>
    <t>Physical Participant</t>
  </si>
  <si>
    <t>Virtual Participant</t>
  </si>
  <si>
    <t>1.</t>
  </si>
  <si>
    <t>IEPSL</t>
  </si>
  <si>
    <t>2.</t>
  </si>
  <si>
    <t>3.</t>
  </si>
  <si>
    <t>4.</t>
  </si>
  <si>
    <t>Workshop/Training program</t>
  </si>
  <si>
    <t>Public Lecture</t>
  </si>
  <si>
    <t>Webinar</t>
  </si>
  <si>
    <t>Activity Details</t>
  </si>
  <si>
    <t>Resource Person / No of sessions</t>
  </si>
  <si>
    <t>Participant / No of days</t>
  </si>
  <si>
    <t>-</t>
  </si>
  <si>
    <t>Compiler</t>
  </si>
  <si>
    <t>Contributor</t>
  </si>
  <si>
    <t>5</t>
  </si>
  <si>
    <t>No of articles/appearances</t>
  </si>
  <si>
    <t>% Contribution</t>
  </si>
  <si>
    <t>No. of new members registered</t>
  </si>
  <si>
    <t>Role(Please refer to explanations given)</t>
  </si>
  <si>
    <t>Role details</t>
  </si>
  <si>
    <t>Responsibilities</t>
  </si>
  <si>
    <t>Period</t>
  </si>
  <si>
    <t>No of Months</t>
  </si>
  <si>
    <t>1. President of IEPSL – 5 CPD hours for a 12 month session</t>
  </si>
  <si>
    <t>2. President Elect,  Immediate Past President, Senior Vice President, Vice President, Secretary, Treasurer – 4 CPD hours for a 12 month session</t>
  </si>
  <si>
    <t>3. Chairperson of Standing Committees – 3 CPD hours for a 12 month session</t>
  </si>
  <si>
    <t>4. Secretary of Standing committees – 2 CPD hours for a 12 month session</t>
  </si>
  <si>
    <t>5. Council member with good attendance record and involvement in Council activities– 2 CPD hours for a 12 month session</t>
  </si>
  <si>
    <t>6. Member of Standing Committee with good attendance record and involvement in SC activities -1 CPD hour for a 12 month session</t>
  </si>
  <si>
    <t>B)  Activities outside IEPSL</t>
  </si>
  <si>
    <t>Resource Person</t>
  </si>
  <si>
    <t>Participant</t>
  </si>
  <si>
    <t>Resource Person/ No of sessions</t>
  </si>
  <si>
    <t>Participant/No of days</t>
  </si>
  <si>
    <t>Activity Details - Program/University/Faculty/ Institute etc</t>
  </si>
  <si>
    <t>PhD</t>
  </si>
  <si>
    <t>MPhil</t>
  </si>
  <si>
    <t>MSc</t>
  </si>
  <si>
    <t>PG Diploma</t>
  </si>
  <si>
    <t>Title</t>
  </si>
  <si>
    <t>Journal/Magazine; Publisher</t>
  </si>
  <si>
    <t>Indexed / Not indexed</t>
  </si>
  <si>
    <t>Indexed Journal/ Contribution %</t>
  </si>
  <si>
    <t xml:space="preserve">Publisher </t>
  </si>
  <si>
    <t>Articles</t>
  </si>
  <si>
    <t>Events</t>
  </si>
  <si>
    <t>Article or event - 1</t>
  </si>
  <si>
    <t>Books</t>
  </si>
  <si>
    <t>Booklets</t>
  </si>
  <si>
    <t>Book/ Book Chapter - 2;Booklet - 1</t>
  </si>
  <si>
    <t>Awarding Institute</t>
  </si>
  <si>
    <t>Qualification</t>
  </si>
  <si>
    <t>No.</t>
  </si>
  <si>
    <t>( 1 CPD Hour per qualification)</t>
  </si>
  <si>
    <t>Title of program</t>
  </si>
  <si>
    <t>Role in program</t>
  </si>
  <si>
    <t>No of days</t>
  </si>
  <si>
    <t>No of programs</t>
  </si>
  <si>
    <t>(0.5 CPD Hour per Activity/day)</t>
  </si>
  <si>
    <t>Title of committee</t>
  </si>
  <si>
    <t xml:space="preserve">Representing organization </t>
  </si>
  <si>
    <t xml:space="preserve">Contributions </t>
  </si>
  <si>
    <t>No of meetings attended</t>
  </si>
  <si>
    <t>Max. 2 CPD per committee</t>
  </si>
  <si>
    <t xml:space="preserve">Title of program </t>
  </si>
  <si>
    <t xml:space="preserve"> Topic/s covered</t>
  </si>
  <si>
    <t>Institute</t>
  </si>
  <si>
    <t xml:space="preserve">No of hours </t>
  </si>
  <si>
    <t>(2 CPD hours for 4 hour lecture)</t>
  </si>
  <si>
    <t>Contribution</t>
  </si>
  <si>
    <t>(Max.  1 CPD Hour per program)</t>
  </si>
  <si>
    <t>(Max.  1 CPD Hour per Report)</t>
  </si>
  <si>
    <r>
      <t xml:space="preserve">22. Contribution in environmental awareness activities - </t>
    </r>
    <r>
      <rPr>
        <b/>
        <sz val="12"/>
        <color rgb="FFFF0000"/>
        <rFont val="Calibri (Body)"/>
      </rPr>
      <t>Maximum 3 CPD Hours</t>
    </r>
  </si>
  <si>
    <t xml:space="preserve">Title </t>
  </si>
  <si>
    <t>(Organizing events-0.25; Preparing awareness material -1; Conducting awareness programs -1)</t>
  </si>
  <si>
    <t>a. Organizing events – 0.25 CPD hours/event</t>
  </si>
  <si>
    <t>23. Any other activities acceptable to the review panel and the council</t>
  </si>
  <si>
    <t>Activity</t>
  </si>
  <si>
    <t>CPD Hours claimed for activity</t>
  </si>
  <si>
    <t>TOTAL FOR THE PERIOD UNDER REVIEW</t>
  </si>
  <si>
    <t xml:space="preserve">Please do not write on these cells. For official use only </t>
  </si>
  <si>
    <t>Please Note that Members are expected to accumulate CPD Hours from at least 5 of the above 20 categories of activities.</t>
  </si>
  <si>
    <t>Documentary Evidence may be called for during the evaluation of the CPD Records submitted by you.</t>
  </si>
  <si>
    <t xml:space="preserve">*For Papers, Articles and Books where there are multiple authors, CPD hours will be equally divided.  </t>
  </si>
  <si>
    <t>I certify that the above information provided by me is true and correct to the best of my knowledge. Documentary evidence will be provided if requested.</t>
  </si>
  <si>
    <t>Signature:</t>
  </si>
  <si>
    <t>Date:</t>
  </si>
  <si>
    <t xml:space="preserve">Name: </t>
  </si>
  <si>
    <r>
      <t xml:space="preserve">4. Active participation and engaging in discussions /preparing responses on positions being taken by IEPSL on environmental related calls from state agencies, or on any issue/s of national importance - </t>
    </r>
    <r>
      <rPr>
        <b/>
        <sz val="11"/>
        <rFont val="Calibri"/>
        <family val="2"/>
      </rPr>
      <t xml:space="preserve">compiler –2 CPD hours /activity and contributor – 1 CPD hours/ activity </t>
    </r>
  </si>
  <si>
    <r>
      <t>6. Activities supporting the IEPSL membership drive- 1 CPD hour for introducing 10 or more members. -</t>
    </r>
    <r>
      <rPr>
        <b/>
        <sz val="11"/>
        <rFont val="Calibri"/>
        <family val="2"/>
      </rPr>
      <t xml:space="preserve"> 1 CPD Hour per 10 new members registered to be pro-rated</t>
    </r>
  </si>
  <si>
    <r>
      <t xml:space="preserve">5. Publishing or presenting in media (Including IEPSL Social Media) on environment related subjects on behalf of IEPSL - </t>
    </r>
    <r>
      <rPr>
        <b/>
        <sz val="11"/>
        <rFont val="Calibri"/>
        <family val="2"/>
      </rPr>
      <t>2 CPD hours /article or appearance</t>
    </r>
  </si>
  <si>
    <r>
      <t>7. Engaging in  IEPSL Official Activities (Note: F</t>
    </r>
    <r>
      <rPr>
        <b/>
        <sz val="11"/>
        <color theme="1"/>
        <rFont val="Calibri"/>
        <family val="2"/>
      </rPr>
      <t>or periods less than a full 12 month session, CPD hours may be pro-rated to the nearest month)</t>
    </r>
  </si>
  <si>
    <r>
      <t xml:space="preserve">14. Publishing a book or book chapter (With ISBN  Registration) on environment related subjects </t>
    </r>
    <r>
      <rPr>
        <b/>
        <sz val="11"/>
        <color theme="1"/>
        <rFont val="Calibri"/>
        <family val="2"/>
      </rPr>
      <t xml:space="preserve">* 2CPD hrs/book or book chapter, 1CPD hr/ booklet -  (to be divided if there are other authors)                          </t>
    </r>
    <r>
      <rPr>
        <b/>
        <sz val="11"/>
        <color rgb="FFFF0000"/>
        <rFont val="Calibri"/>
        <family val="2"/>
      </rPr>
      <t>Maximum 4</t>
    </r>
  </si>
  <si>
    <r>
      <t xml:space="preserve">15. Obtaining additional qualifications as a trainer, </t>
    </r>
    <r>
      <rPr>
        <b/>
        <sz val="11"/>
        <color theme="1"/>
        <rFont val="Calibri"/>
        <family val="2"/>
      </rPr>
      <t>Auditor in on environment related area  1 CPD hr/ qualification</t>
    </r>
    <r>
      <rPr>
        <b/>
        <sz val="11"/>
        <color rgb="FFFF0000"/>
        <rFont val="Calibri"/>
        <family val="2"/>
      </rPr>
      <t xml:space="preserve"> - Maximum 3 </t>
    </r>
  </si>
  <si>
    <r>
      <t>16 Engaging in Environment Action Programs  -</t>
    </r>
    <r>
      <rPr>
        <b/>
        <sz val="11"/>
        <color theme="1"/>
        <rFont val="Calibri"/>
        <family val="2"/>
      </rPr>
      <t xml:space="preserve"> 0.5 CPD hr/ activity - </t>
    </r>
    <r>
      <rPr>
        <b/>
        <sz val="11"/>
        <color rgb="FFFF0000"/>
        <rFont val="Calibri"/>
        <family val="2"/>
      </rPr>
      <t>Maximum 3 CPD Hours</t>
    </r>
  </si>
  <si>
    <r>
      <t xml:space="preserve">17. Participating in National Committees on environmental related issues (acceptable to the council)- </t>
    </r>
    <r>
      <rPr>
        <b/>
        <sz val="12"/>
        <color rgb="FF000000"/>
        <rFont val="Aptos Narrow"/>
        <family val="2"/>
        <scheme val="minor"/>
      </rPr>
      <t xml:space="preserve">2 CPD hours/committee for 6 months or more in the current year </t>
    </r>
    <r>
      <rPr>
        <sz val="12"/>
        <color rgb="FF000000"/>
        <rFont val="Aptos Narrow"/>
        <family val="2"/>
        <scheme val="minor"/>
      </rPr>
      <t xml:space="preserve">– </t>
    </r>
    <r>
      <rPr>
        <b/>
        <sz val="12"/>
        <color rgb="FFFF0000"/>
        <rFont val="Calibri (Body)"/>
      </rPr>
      <t>Maximum 4 CPD Hours</t>
    </r>
  </si>
  <si>
    <t xml:space="preserve">1. </t>
  </si>
  <si>
    <t xml:space="preserve">2.  </t>
  </si>
  <si>
    <r>
      <t>20. Contribution in preparing technical reports including EIA/IEE/EMP reports, environmental audits etc –</t>
    </r>
    <r>
      <rPr>
        <b/>
        <sz val="12"/>
        <color rgb="FF000000"/>
        <rFont val="Aptos Narrow"/>
        <family val="2"/>
        <scheme val="minor"/>
      </rPr>
      <t xml:space="preserve"> 1 CPD hour/report – </t>
    </r>
    <r>
      <rPr>
        <b/>
        <sz val="12"/>
        <color rgb="FFFF0000"/>
        <rFont val="Calibri (Body)"/>
      </rPr>
      <t>Maximum 3 CPD Hours</t>
    </r>
    <r>
      <rPr>
        <b/>
        <sz val="12"/>
        <color rgb="FF000000"/>
        <rFont val="Aptos Narrow"/>
        <family val="2"/>
        <scheme val="minor"/>
      </rPr>
      <t xml:space="preserve"> </t>
    </r>
  </si>
  <si>
    <r>
      <t xml:space="preserve">21. Contribution in technical evaluation of EIA/IEE reports or any other environment related documents – </t>
    </r>
    <r>
      <rPr>
        <b/>
        <sz val="12"/>
        <color rgb="FF000000"/>
        <rFont val="Aptos Narrow"/>
        <family val="2"/>
        <scheme val="minor"/>
      </rPr>
      <t xml:space="preserve">1 CPD hour/ report - </t>
    </r>
    <r>
      <rPr>
        <b/>
        <sz val="12"/>
        <color rgb="FFFF0000"/>
        <rFont val="Calibri (Body)"/>
      </rPr>
      <t>Maximum 3 CPD Hours</t>
    </r>
  </si>
  <si>
    <r>
      <rPr>
        <b/>
        <sz val="11"/>
        <color theme="1"/>
        <rFont val="Calibri"/>
        <family val="2"/>
      </rPr>
      <t>1</t>
    </r>
    <r>
      <rPr>
        <sz val="11"/>
        <color theme="1"/>
        <rFont val="Calibri"/>
        <family val="2"/>
      </rPr>
      <t xml:space="preserve">. </t>
    </r>
    <r>
      <rPr>
        <b/>
        <sz val="11"/>
        <color theme="1"/>
        <rFont val="Calibri"/>
        <family val="2"/>
      </rPr>
      <t>Participation in IEPSL organized  Seminars</t>
    </r>
    <r>
      <rPr>
        <sz val="11"/>
        <color theme="1"/>
        <rFont val="Calibri"/>
        <family val="2"/>
      </rPr>
      <t xml:space="preserve">, Webinars and Conferences( As a resource person - organiser, Moderator, Contributor, speaker or as a participant) </t>
    </r>
    <r>
      <rPr>
        <b/>
        <sz val="11"/>
        <rFont val="Calibri"/>
        <family val="2"/>
      </rPr>
      <t>Resource person 2 CPD hr/ activity, Participant - 0.25 CPD hr/ activity for virtual –0.5 for physical activities</t>
    </r>
  </si>
  <si>
    <r>
      <t xml:space="preserve">2. </t>
    </r>
    <r>
      <rPr>
        <b/>
        <sz val="11"/>
        <rFont val="Calibri"/>
        <family val="2"/>
      </rPr>
      <t>Organizing Workshops</t>
    </r>
    <r>
      <rPr>
        <sz val="11"/>
        <rFont val="Calibri"/>
        <family val="2"/>
      </rPr>
      <t xml:space="preserve">, Training Programs, Public Lectures, Webinars for IEPSL – Workshops / </t>
    </r>
    <r>
      <rPr>
        <b/>
        <sz val="11"/>
        <rFont val="Calibri"/>
        <family val="2"/>
      </rPr>
      <t>Training Programs up to 3 CPD hr/ activity, Public Lectures/ Webinars up to 1 CPD hr/ activity</t>
    </r>
  </si>
  <si>
    <r>
      <t>3.     Participation in workshops/ training programs/ courses organized by IEPSL of 1 day or more–</t>
    </r>
    <r>
      <rPr>
        <b/>
        <sz val="11"/>
        <rFont val="Calibri"/>
        <family val="2"/>
      </rPr>
      <t xml:space="preserve">Resource person 1 CPD hr/ session (two hour or less), Participant 1 CPD hr/ day Maximum 8 </t>
    </r>
  </si>
  <si>
    <r>
      <t>8.     Participation in Seminars and Webinars organized by other institutions -</t>
    </r>
    <r>
      <rPr>
        <b/>
        <sz val="11"/>
        <rFont val="Calibri"/>
        <family val="2"/>
      </rPr>
      <t xml:space="preserve">Resource person 1 CPD hr/ activity, Participant - 0.25 CPD hr/ activity </t>
    </r>
    <r>
      <rPr>
        <b/>
        <sz val="11"/>
        <color rgb="FFFF0000"/>
        <rFont val="Calibri"/>
        <family val="2"/>
      </rPr>
      <t>Maximum 3</t>
    </r>
  </si>
  <si>
    <r>
      <t xml:space="preserve">9. Participation in workshops/ training programs/ courses of 1 day or more organized by other institutions– </t>
    </r>
    <r>
      <rPr>
        <b/>
        <sz val="11"/>
        <rFont val="Calibri"/>
        <family val="2"/>
      </rPr>
      <t>Resource person 1 CPD hr/ session (two hour or less), Participant 1 CPD hr/ day –</t>
    </r>
    <r>
      <rPr>
        <b/>
        <sz val="11"/>
        <color rgb="FFFF0000"/>
        <rFont val="Calibri"/>
        <family val="2"/>
      </rPr>
      <t xml:space="preserve"> Maximum 5 </t>
    </r>
  </si>
  <si>
    <r>
      <t xml:space="preserve">10.     Participation in national or international conference – </t>
    </r>
    <r>
      <rPr>
        <b/>
        <sz val="11"/>
        <rFont val="Calibri"/>
        <family val="2"/>
      </rPr>
      <t xml:space="preserve">Resource person 1 CPD hr/ conference, Participant 0.25 CPD hr/ conference </t>
    </r>
    <r>
      <rPr>
        <b/>
        <sz val="11"/>
        <color rgb="FFFF0000"/>
        <rFont val="Calibri"/>
        <family val="2"/>
      </rPr>
      <t>Maximum 3</t>
    </r>
  </si>
  <si>
    <r>
      <t>11.</t>
    </r>
    <r>
      <rPr>
        <sz val="7"/>
        <color rgb="FF000000"/>
        <rFont val="Times New Roman"/>
        <family val="1"/>
      </rPr>
      <t> </t>
    </r>
    <r>
      <rPr>
        <b/>
        <sz val="7"/>
        <color rgb="FF000000"/>
        <rFont val="Times New Roman"/>
        <family val="1"/>
      </rPr>
      <t xml:space="preserve"> </t>
    </r>
    <r>
      <rPr>
        <b/>
        <sz val="12"/>
        <color rgb="FF000000"/>
        <rFont val="Aptos Narrow"/>
        <family val="2"/>
        <scheme val="minor"/>
      </rPr>
      <t>Completion of higher studies in a related field (</t>
    </r>
    <r>
      <rPr>
        <b/>
        <sz val="12"/>
        <color rgb="FFFF0000"/>
        <rFont val="Aptos Narrow"/>
        <family val="2"/>
        <scheme val="minor"/>
      </rPr>
      <t>acceptable to the council</t>
    </r>
    <r>
      <rPr>
        <b/>
        <sz val="12"/>
        <color rgb="FF000000"/>
        <rFont val="Aptos Narrow"/>
        <family val="2"/>
        <scheme val="minor"/>
      </rPr>
      <t>)</t>
    </r>
    <r>
      <rPr>
        <sz val="12"/>
        <color rgb="FF000000"/>
        <rFont val="Aptos Narrow"/>
        <family val="2"/>
        <scheme val="minor"/>
      </rPr>
      <t xml:space="preserve"> –</t>
    </r>
    <r>
      <rPr>
        <b/>
        <sz val="12"/>
        <color rgb="FF000000"/>
        <rFont val="Aptos Narrow"/>
        <family val="2"/>
        <scheme val="minor"/>
      </rPr>
      <t xml:space="preserve"> 2 CPD hr for PG Diploma; MSc 3; MPhil 4; PhD 5 </t>
    </r>
  </si>
  <si>
    <r>
      <t>12.</t>
    </r>
    <r>
      <rPr>
        <sz val="7"/>
        <color rgb="FF000000"/>
        <rFont val="Times New Roman"/>
        <family val="1"/>
      </rPr>
      <t>  *</t>
    </r>
    <r>
      <rPr>
        <sz val="12"/>
        <color rgb="FF000000"/>
        <rFont val="Aptos Narrow"/>
        <family val="2"/>
        <scheme val="minor"/>
      </rPr>
      <t xml:space="preserve">Publishing articles or papers on environmental related subjects – </t>
    </r>
    <r>
      <rPr>
        <b/>
        <sz val="12"/>
        <color rgb="FF000000"/>
        <rFont val="Aptos Narrow"/>
        <family val="2"/>
        <scheme val="minor"/>
      </rPr>
      <t xml:space="preserve">In indexed journals 4 CPD hr/ article, non-indexed journals/magazines 2 CPD hr/ article      *Papers, Articles and Books where there are multiple authors, CPD hours will be equally divided.                    - </t>
    </r>
    <r>
      <rPr>
        <b/>
        <sz val="12"/>
        <color rgb="FFFF0000"/>
        <rFont val="Calibri (Body)"/>
      </rPr>
      <t>Maximum 8</t>
    </r>
  </si>
  <si>
    <r>
      <t xml:space="preserve">13. Publishing in media (Including Social Media) on environment related subjects  </t>
    </r>
    <r>
      <rPr>
        <b/>
        <sz val="11"/>
        <color theme="1"/>
        <rFont val="Calibri"/>
        <family val="2"/>
      </rPr>
      <t xml:space="preserve">*- 1 CPD hr/ article - </t>
    </r>
    <r>
      <rPr>
        <b/>
        <sz val="11"/>
        <color rgb="FFFF0000"/>
        <rFont val="Calibri"/>
        <family val="2"/>
      </rPr>
      <t>Maximum 3</t>
    </r>
  </si>
  <si>
    <r>
      <t>18. Part time or guest lecturer in environmental courses at academic or professional institutions –</t>
    </r>
    <r>
      <rPr>
        <b/>
        <sz val="12"/>
        <color rgb="FF000000"/>
        <rFont val="Aptos Narrow"/>
        <family val="2"/>
        <scheme val="minor"/>
      </rPr>
      <t xml:space="preserve"> 2 CPD hours/ course of 4 hours </t>
    </r>
    <r>
      <rPr>
        <b/>
        <sz val="12"/>
        <color rgb="FFFF0000"/>
        <rFont val="Calibri (Body)"/>
      </rPr>
      <t>Maximum 10 CPD Hours</t>
    </r>
  </si>
  <si>
    <t xml:space="preserve">2. </t>
  </si>
  <si>
    <t xml:space="preserve">3. </t>
  </si>
  <si>
    <r>
      <t xml:space="preserve">Non-indexed journal/Magazine - Contribution % [ </t>
    </r>
    <r>
      <rPr>
        <sz val="11"/>
        <color rgb="FFFF0000"/>
        <rFont val="Calibri"/>
        <family val="2"/>
      </rPr>
      <t>Put the amout with the % Sign</t>
    </r>
    <r>
      <rPr>
        <sz val="11"/>
        <color theme="1"/>
        <rFont val="Calibri"/>
        <family val="2"/>
      </rPr>
      <t>]</t>
    </r>
  </si>
  <si>
    <r>
      <t>Percentage claimed [</t>
    </r>
    <r>
      <rPr>
        <sz val="11"/>
        <color rgb="FFFF0000"/>
        <rFont val="Aptos Narrow"/>
        <family val="2"/>
        <scheme val="minor"/>
      </rPr>
      <t>Put the amount with the % sign</t>
    </r>
    <r>
      <rPr>
        <sz val="11"/>
        <color theme="1"/>
        <rFont val="Aptos Narrow"/>
        <family val="2"/>
        <scheme val="minor"/>
      </rPr>
      <t>]</t>
    </r>
  </si>
  <si>
    <r>
      <t xml:space="preserve">19. Supervising research or mentoring of undergraduate or postgraduate students (officially assigned by a recognized higher education institute) minimum 3 months – </t>
    </r>
    <r>
      <rPr>
        <b/>
        <sz val="12"/>
        <color rgb="FF000000"/>
        <rFont val="Aptos Narrow"/>
        <family val="2"/>
        <scheme val="minor"/>
      </rPr>
      <t xml:space="preserve">1 CPD hour/ program - </t>
    </r>
    <r>
      <rPr>
        <b/>
        <sz val="12"/>
        <color rgb="FFFF0000"/>
        <rFont val="Calibri (Body)"/>
      </rPr>
      <t>Maximum 3</t>
    </r>
  </si>
  <si>
    <t>Title of programs</t>
  </si>
  <si>
    <t>Number of Reports/Documents</t>
  </si>
  <si>
    <t>Number of Reports/Environmental Audits</t>
  </si>
  <si>
    <t xml:space="preserve">Number of awareness documents prepared </t>
  </si>
  <si>
    <t>Number of Events Organized</t>
  </si>
  <si>
    <t>c. Resource person – 1 CPD hour/program</t>
  </si>
  <si>
    <t>b. Preparing material – 1 CPD hours/event</t>
  </si>
  <si>
    <t>Number of awareness programs conducted</t>
  </si>
  <si>
    <t>Maximum for the category</t>
  </si>
  <si>
    <t>6.</t>
  </si>
  <si>
    <t>5.</t>
  </si>
  <si>
    <t>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</si>
</sst>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Times New Roman"/>
      <family val="1"/>
    </font>
    <font>
      <b/>
      <sz val="11"/>
      <color rgb="FFFF0000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sz val="14"/>
      <color theme="1"/>
      <name val="Times New Roman"/>
      <family val="1"/>
    </font>
    <font>
      <sz val="14"/>
      <color theme="1"/>
      <name val="Nirmala UI"/>
      <family val="2"/>
    </font>
    <font>
      <b/>
      <sz val="14"/>
      <color rgb="FFFF0000"/>
      <name val="Times New Roman"/>
      <family val="1"/>
    </font>
    <font>
      <b/>
      <sz val="14"/>
      <color theme="1"/>
      <name val="Aptos Narrow"/>
      <family val="2"/>
      <scheme val="minor"/>
    </font>
    <font>
      <b/>
      <sz val="11"/>
      <color theme="1"/>
      <name val="Calibri"/>
      <family val="2"/>
    </font>
    <font>
      <b/>
      <i/>
      <sz val="11"/>
      <color theme="1"/>
      <name val="Calibri"/>
      <family val="2"/>
    </font>
    <font>
      <b/>
      <sz val="11"/>
      <color rgb="FFFF0000"/>
      <name val="Calibri"/>
      <family val="2"/>
    </font>
    <font>
      <sz val="11"/>
      <color theme="1"/>
      <name val="Calibri"/>
      <family val="2"/>
    </font>
    <font>
      <i/>
      <sz val="11"/>
      <color theme="1"/>
      <name val="Calibri"/>
      <family val="2"/>
    </font>
    <font>
      <sz val="11"/>
      <name val="Calibri"/>
      <family val="2"/>
    </font>
    <font>
      <sz val="7"/>
      <color rgb="FF000000"/>
      <name val="Times New Roman"/>
      <family val="1"/>
    </font>
    <font>
      <sz val="12"/>
      <color rgb="FF000000"/>
      <name val="Aptos Narrow"/>
      <family val="2"/>
      <scheme val="minor"/>
    </font>
    <font>
      <b/>
      <sz val="12"/>
      <color rgb="FFFF0000"/>
      <name val="Calibri (Body)"/>
    </font>
    <font>
      <sz val="11"/>
      <color rgb="FF000000"/>
      <name val="Aptos Narrow"/>
      <family val="2"/>
      <scheme val="minor"/>
    </font>
    <font>
      <sz val="10"/>
      <color theme="1"/>
      <name val="Calibri"/>
      <family val="2"/>
    </font>
    <font>
      <b/>
      <sz val="10"/>
      <color rgb="FFFF0000"/>
      <name val="Calibri"/>
      <family val="2"/>
    </font>
    <font>
      <b/>
      <sz val="11"/>
      <color rgb="FF000000"/>
      <name val="Aptos Narrow"/>
      <family val="2"/>
      <scheme val="minor"/>
    </font>
    <font>
      <b/>
      <sz val="12"/>
      <color rgb="FF000000"/>
      <name val="Aptos Narrow"/>
      <family val="2"/>
      <scheme val="minor"/>
    </font>
    <font>
      <sz val="11"/>
      <color theme="8" tint="-0.249977111117893"/>
      <name val="Calibri"/>
      <family val="2"/>
    </font>
    <font>
      <b/>
      <sz val="13"/>
      <color rgb="FFFFFFFF"/>
      <name val="Arial"/>
      <family val="2"/>
    </font>
    <font>
      <sz val="11"/>
      <color rgb="FF222221"/>
      <name val="Arial"/>
      <family val="2"/>
    </font>
    <font>
      <b/>
      <sz val="11"/>
      <name val="Calibri"/>
      <family val="2"/>
    </font>
    <font>
      <b/>
      <sz val="7"/>
      <color rgb="FF000000"/>
      <name val="Times New Roman"/>
      <family val="1"/>
    </font>
    <font>
      <b/>
      <sz val="12"/>
      <color rgb="FFFF0000"/>
      <name val="Aptos Narrow"/>
      <family val="2"/>
      <scheme val="minor"/>
    </font>
    <font>
      <sz val="11"/>
      <color rgb="FFFF0000"/>
      <name val="Calibri"/>
      <family val="2"/>
    </font>
    <font>
      <b/>
      <sz val="11"/>
      <name val="Aptos Narrow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F2DBDB"/>
        <bgColor rgb="FFF2DBDB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2DBDB"/>
      </patternFill>
    </fill>
    <fill>
      <patternFill patternType="solid">
        <fgColor theme="5" tint="0.59999389629810485"/>
        <bgColor rgb="FFF2DBDB"/>
      </patternFill>
    </fill>
    <fill>
      <patternFill patternType="solid">
        <fgColor theme="0"/>
        <bgColor rgb="FF7F7F7F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7">
    <xf numFmtId="0" fontId="0" fillId="0" borderId="0" xfId="0"/>
    <xf numFmtId="0" fontId="4" fillId="0" borderId="0" xfId="0" applyFont="1" applyAlignment="1" applyProtection="1">
      <alignment vertical="top"/>
      <protection locked="0"/>
    </xf>
    <xf numFmtId="49" fontId="0" fillId="0" borderId="0" xfId="0" applyNumberFormat="1" applyAlignment="1" applyProtection="1">
      <alignment horizontal="center" vertical="top"/>
      <protection locked="0"/>
    </xf>
    <xf numFmtId="0" fontId="0" fillId="0" borderId="0" xfId="0" applyAlignment="1" applyProtection="1">
      <alignment vertical="top"/>
      <protection locked="0"/>
    </xf>
    <xf numFmtId="0" fontId="5" fillId="0" borderId="0" xfId="0" applyFont="1" applyAlignment="1" applyProtection="1">
      <alignment vertical="top"/>
      <protection locked="0"/>
    </xf>
    <xf numFmtId="0" fontId="6" fillId="0" borderId="0" xfId="0" applyFont="1" applyAlignment="1" applyProtection="1">
      <alignment vertical="top"/>
      <protection locked="0"/>
    </xf>
    <xf numFmtId="0" fontId="7" fillId="0" borderId="0" xfId="0" applyFont="1" applyAlignment="1" applyProtection="1">
      <alignment vertical="top"/>
      <protection locked="0"/>
    </xf>
    <xf numFmtId="49" fontId="14" fillId="0" borderId="1" xfId="0" quotePrefix="1" applyNumberFormat="1" applyFont="1" applyBorder="1" applyAlignment="1" applyProtection="1">
      <alignment horizontal="left" vertical="top" wrapText="1"/>
      <protection locked="0"/>
    </xf>
    <xf numFmtId="0" fontId="14" fillId="5" borderId="1" xfId="0" applyFont="1" applyFill="1" applyBorder="1" applyAlignment="1" applyProtection="1">
      <alignment horizontal="left" vertical="top" wrapText="1"/>
      <protection locked="0"/>
    </xf>
    <xf numFmtId="0" fontId="14" fillId="6" borderId="1" xfId="0" applyFont="1" applyFill="1" applyBorder="1" applyAlignment="1">
      <alignment horizontal="left" vertical="top" wrapText="1"/>
    </xf>
    <xf numFmtId="0" fontId="13" fillId="6" borderId="1" xfId="0" applyFont="1" applyFill="1" applyBorder="1" applyAlignment="1">
      <alignment horizontal="left" vertical="top" wrapText="1"/>
    </xf>
    <xf numFmtId="0" fontId="14" fillId="4" borderId="1" xfId="0" applyFont="1" applyFill="1" applyBorder="1" applyAlignment="1" applyProtection="1">
      <alignment vertical="top"/>
      <protection locked="0"/>
    </xf>
    <xf numFmtId="0" fontId="1" fillId="0" borderId="1" xfId="0" applyFont="1" applyBorder="1" applyAlignment="1" applyProtection="1">
      <alignment vertical="top"/>
      <protection locked="0"/>
    </xf>
    <xf numFmtId="0" fontId="14" fillId="0" borderId="1" xfId="0" applyFont="1" applyBorder="1" applyAlignment="1" applyProtection="1">
      <alignment horizontal="left" vertical="top" wrapText="1"/>
      <protection locked="0"/>
    </xf>
    <xf numFmtId="0" fontId="12" fillId="2" borderId="1" xfId="0" applyFont="1" applyFill="1" applyBorder="1" applyAlignment="1">
      <alignment horizontal="center" vertical="top" wrapText="1"/>
    </xf>
    <xf numFmtId="0" fontId="13" fillId="2" borderId="1" xfId="0" applyFont="1" applyFill="1" applyBorder="1" applyAlignment="1">
      <alignment horizontal="center" vertical="top" wrapText="1"/>
    </xf>
    <xf numFmtId="49" fontId="3" fillId="0" borderId="1" xfId="0" applyNumberFormat="1" applyFont="1" applyBorder="1" applyAlignment="1" applyProtection="1">
      <alignment horizontal="center" vertical="top"/>
      <protection locked="0"/>
    </xf>
    <xf numFmtId="0" fontId="11" fillId="0" borderId="1" xfId="0" applyFont="1" applyBorder="1" applyAlignment="1" applyProtection="1">
      <alignment horizontal="center" vertical="top" wrapText="1"/>
      <protection locked="0"/>
    </xf>
    <xf numFmtId="0" fontId="0" fillId="0" borderId="1" xfId="0" applyBorder="1" applyAlignment="1" applyProtection="1">
      <alignment vertical="top" wrapText="1"/>
      <protection locked="0"/>
    </xf>
    <xf numFmtId="0" fontId="15" fillId="2" borderId="1" xfId="0" applyFont="1" applyFill="1" applyBorder="1" applyAlignment="1">
      <alignment horizontal="left" vertical="top" wrapText="1"/>
    </xf>
    <xf numFmtId="0" fontId="13" fillId="2" borderId="1" xfId="0" applyFont="1" applyFill="1" applyBorder="1" applyAlignment="1">
      <alignment horizontal="left" vertical="top" wrapText="1"/>
    </xf>
    <xf numFmtId="0" fontId="1" fillId="0" borderId="1" xfId="0" applyFont="1" applyBorder="1" applyAlignment="1" applyProtection="1">
      <alignment vertical="top" wrapText="1"/>
      <protection locked="0"/>
    </xf>
    <xf numFmtId="0" fontId="1" fillId="0" borderId="1" xfId="0" quotePrefix="1" applyFont="1" applyBorder="1" applyAlignment="1" applyProtection="1">
      <alignment vertical="top" wrapText="1"/>
      <protection locked="0"/>
    </xf>
    <xf numFmtId="49" fontId="3" fillId="0" borderId="1" xfId="0" applyNumberFormat="1" applyFont="1" applyBorder="1" applyAlignment="1" applyProtection="1">
      <alignment horizontal="center" vertical="top" wrapText="1"/>
      <protection locked="0"/>
    </xf>
    <xf numFmtId="0" fontId="11" fillId="0" borderId="1" xfId="0" applyFont="1" applyBorder="1" applyAlignment="1" applyProtection="1">
      <alignment horizontal="left" vertical="top" wrapText="1"/>
      <protection locked="0"/>
    </xf>
    <xf numFmtId="0" fontId="14" fillId="0" borderId="1" xfId="0" applyFont="1" applyBorder="1" applyAlignment="1" applyProtection="1">
      <alignment horizontal="center" vertical="top" wrapText="1"/>
      <protection locked="0"/>
    </xf>
    <xf numFmtId="0" fontId="14" fillId="2" borderId="1" xfId="0" applyFont="1" applyFill="1" applyBorder="1" applyAlignment="1">
      <alignment horizontal="left" vertical="top" wrapText="1"/>
    </xf>
    <xf numFmtId="0" fontId="14" fillId="7" borderId="1" xfId="0" quotePrefix="1" applyFont="1" applyFill="1" applyBorder="1" applyAlignment="1" applyProtection="1">
      <alignment horizontal="left" vertical="top" wrapText="1"/>
      <protection locked="0"/>
    </xf>
    <xf numFmtId="0" fontId="14" fillId="7" borderId="1" xfId="0" applyFont="1" applyFill="1" applyBorder="1" applyAlignment="1" applyProtection="1">
      <alignment horizontal="left" vertical="top" wrapText="1"/>
      <protection locked="0"/>
    </xf>
    <xf numFmtId="49" fontId="14" fillId="4" borderId="1" xfId="0" quotePrefix="1" applyNumberFormat="1" applyFont="1" applyFill="1" applyBorder="1" applyAlignment="1" applyProtection="1">
      <alignment horizontal="left" vertical="top" wrapText="1"/>
      <protection locked="0"/>
    </xf>
    <xf numFmtId="0" fontId="1" fillId="4" borderId="1" xfId="0" applyFont="1" applyFill="1" applyBorder="1" applyAlignment="1" applyProtection="1">
      <alignment vertical="top"/>
      <protection locked="0"/>
    </xf>
    <xf numFmtId="0" fontId="20" fillId="4" borderId="1" xfId="0" applyFont="1" applyFill="1" applyBorder="1" applyAlignment="1" applyProtection="1">
      <alignment wrapText="1"/>
      <protection locked="0"/>
    </xf>
    <xf numFmtId="0" fontId="21" fillId="6" borderId="1" xfId="0" applyFont="1" applyFill="1" applyBorder="1" applyAlignment="1">
      <alignment horizontal="left" vertical="top" wrapText="1"/>
    </xf>
    <xf numFmtId="0" fontId="22" fillId="6" borderId="1" xfId="0" applyFont="1" applyFill="1" applyBorder="1" applyAlignment="1">
      <alignment horizontal="left" vertical="top" wrapText="1"/>
    </xf>
    <xf numFmtId="0" fontId="20" fillId="4" borderId="1" xfId="0" applyFont="1" applyFill="1" applyBorder="1" applyProtection="1">
      <protection locked="0"/>
    </xf>
    <xf numFmtId="0" fontId="18" fillId="4" borderId="1" xfId="0" applyFont="1" applyFill="1" applyBorder="1" applyProtection="1">
      <protection locked="0"/>
    </xf>
    <xf numFmtId="0" fontId="14" fillId="4" borderId="0" xfId="0" applyFont="1" applyFill="1" applyAlignment="1" applyProtection="1">
      <alignment vertical="top"/>
      <protection locked="0"/>
    </xf>
    <xf numFmtId="0" fontId="16" fillId="4" borderId="0" xfId="0" applyFont="1" applyFill="1" applyAlignment="1" applyProtection="1">
      <alignment vertical="top"/>
      <protection locked="0"/>
    </xf>
    <xf numFmtId="0" fontId="23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vertical="top"/>
      <protection locked="0"/>
    </xf>
    <xf numFmtId="0" fontId="14" fillId="0" borderId="0" xfId="0" applyFont="1" applyAlignment="1" applyProtection="1">
      <alignment vertical="top"/>
      <protection locked="0"/>
    </xf>
    <xf numFmtId="49" fontId="14" fillId="0" borderId="0" xfId="0" applyNumberFormat="1" applyFont="1" applyAlignment="1" applyProtection="1">
      <alignment horizontal="center" vertical="top"/>
      <protection locked="0"/>
    </xf>
    <xf numFmtId="0" fontId="24" fillId="0" borderId="0" xfId="0" applyFont="1" applyAlignment="1" applyProtection="1">
      <alignment horizontal="left" vertical="center" indent="6"/>
      <protection locked="0"/>
    </xf>
    <xf numFmtId="0" fontId="18" fillId="0" borderId="0" xfId="0" applyFont="1" applyAlignment="1" applyProtection="1">
      <alignment horizontal="left" vertical="center" indent="6"/>
      <protection locked="0"/>
    </xf>
    <xf numFmtId="0" fontId="18" fillId="0" borderId="0" xfId="0" applyFont="1" applyAlignment="1" applyProtection="1">
      <alignment horizontal="left" vertical="center" indent="1"/>
      <protection locked="0"/>
    </xf>
    <xf numFmtId="0" fontId="18" fillId="0" borderId="0" xfId="0" applyFont="1" applyAlignment="1" applyProtection="1">
      <alignment horizontal="left" vertical="center" indent="12"/>
      <protection locked="0"/>
    </xf>
    <xf numFmtId="0" fontId="18" fillId="0" borderId="0" xfId="0" applyFont="1" applyAlignment="1" applyProtection="1">
      <alignment horizontal="left" vertical="center" indent="2"/>
      <protection locked="0"/>
    </xf>
    <xf numFmtId="0" fontId="18" fillId="0" borderId="0" xfId="0" applyFont="1" applyAlignment="1" applyProtection="1">
      <alignment horizontal="left" vertical="center" indent="9"/>
      <protection locked="0"/>
    </xf>
    <xf numFmtId="0" fontId="18" fillId="0" borderId="0" xfId="0" applyFont="1" applyAlignment="1" applyProtection="1">
      <alignment vertical="center"/>
      <protection locked="0"/>
    </xf>
    <xf numFmtId="0" fontId="25" fillId="0" borderId="1" xfId="0" quotePrefix="1" applyFont="1" applyBorder="1" applyAlignment="1" applyProtection="1">
      <alignment horizontal="left" vertical="top" wrapText="1"/>
      <protection locked="0"/>
    </xf>
    <xf numFmtId="0" fontId="14" fillId="0" borderId="1" xfId="0" quotePrefix="1" applyFont="1" applyBorder="1" applyAlignment="1" applyProtection="1">
      <alignment horizontal="left" vertical="top" wrapText="1"/>
      <protection locked="0"/>
    </xf>
    <xf numFmtId="9" fontId="14" fillId="0" borderId="1" xfId="0" applyNumberFormat="1" applyFont="1" applyBorder="1" applyAlignment="1" applyProtection="1">
      <alignment horizontal="left" vertical="top" wrapText="1"/>
      <protection locked="0"/>
    </xf>
    <xf numFmtId="9" fontId="14" fillId="5" borderId="1" xfId="0" applyNumberFormat="1" applyFont="1" applyFill="1" applyBorder="1" applyAlignment="1" applyProtection="1">
      <alignment horizontal="left" vertical="top" wrapText="1"/>
      <protection locked="0"/>
    </xf>
    <xf numFmtId="0" fontId="14" fillId="4" borderId="1" xfId="0" applyFont="1" applyFill="1" applyBorder="1" applyAlignment="1" applyProtection="1">
      <alignment vertical="top" wrapText="1"/>
      <protection locked="0"/>
    </xf>
    <xf numFmtId="0" fontId="14" fillId="0" borderId="1" xfId="0" applyFont="1" applyBorder="1" applyAlignment="1" applyProtection="1">
      <alignment vertical="top"/>
      <protection locked="0"/>
    </xf>
    <xf numFmtId="0" fontId="16" fillId="0" borderId="1" xfId="0" applyFont="1" applyBorder="1" applyAlignment="1" applyProtection="1">
      <alignment vertical="top" wrapText="1"/>
      <protection locked="0"/>
    </xf>
    <xf numFmtId="0" fontId="14" fillId="4" borderId="1" xfId="0" applyFont="1" applyFill="1" applyBorder="1" applyAlignment="1" applyProtection="1">
      <alignment horizontal="left" vertical="top" wrapText="1"/>
      <protection locked="0"/>
    </xf>
    <xf numFmtId="0" fontId="14" fillId="5" borderId="1" xfId="0" quotePrefix="1" applyFont="1" applyFill="1" applyBorder="1" applyAlignment="1" applyProtection="1">
      <alignment horizontal="left" vertical="top" wrapText="1"/>
      <protection locked="0"/>
    </xf>
    <xf numFmtId="49" fontId="0" fillId="0" borderId="1" xfId="0" applyNumberFormat="1" applyBorder="1" applyAlignment="1" applyProtection="1">
      <alignment horizontal="left" vertical="top"/>
      <protection locked="0"/>
    </xf>
    <xf numFmtId="0" fontId="26" fillId="0" borderId="1" xfId="0" applyFont="1" applyBorder="1"/>
    <xf numFmtId="0" fontId="0" fillId="0" borderId="1" xfId="0" applyBorder="1" applyAlignment="1" applyProtection="1">
      <alignment wrapText="1"/>
      <protection locked="0"/>
    </xf>
    <xf numFmtId="0" fontId="27" fillId="0" borderId="1" xfId="0" applyFont="1" applyBorder="1" applyAlignment="1">
      <alignment horizontal="center" vertical="center" wrapText="1"/>
    </xf>
    <xf numFmtId="49" fontId="11" fillId="0" borderId="1" xfId="0" applyNumberFormat="1" applyFont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 applyProtection="1">
      <alignment vertical="top" wrapText="1"/>
      <protection locked="0"/>
    </xf>
    <xf numFmtId="0" fontId="11" fillId="3" borderId="1" xfId="0" applyFont="1" applyFill="1" applyBorder="1" applyAlignment="1">
      <alignment horizontal="center" vertical="top"/>
    </xf>
    <xf numFmtId="0" fontId="14" fillId="3" borderId="1" xfId="0" applyFont="1" applyFill="1" applyBorder="1" applyAlignment="1">
      <alignment vertical="top"/>
    </xf>
    <xf numFmtId="0" fontId="16" fillId="0" borderId="1" xfId="0" applyFont="1" applyBorder="1" applyAlignment="1" applyProtection="1">
      <alignment horizontal="left" vertical="top" wrapText="1"/>
      <protection locked="0"/>
    </xf>
    <xf numFmtId="0" fontId="0" fillId="0" borderId="1" xfId="0" applyBorder="1" applyAlignment="1" applyProtection="1">
      <alignment vertical="top"/>
      <protection locked="0"/>
    </xf>
    <xf numFmtId="0" fontId="10" fillId="0" borderId="1" xfId="0" applyFont="1" applyBorder="1" applyAlignment="1" applyProtection="1">
      <alignment vertical="top"/>
      <protection locked="0"/>
    </xf>
    <xf numFmtId="0" fontId="18" fillId="0" borderId="1" xfId="0" applyFont="1" applyBorder="1" applyAlignment="1" applyProtection="1">
      <alignment vertical="center" wrapText="1"/>
      <protection locked="0"/>
    </xf>
    <xf numFmtId="0" fontId="16" fillId="0" borderId="1" xfId="0" applyFont="1" applyBorder="1" applyAlignment="1" applyProtection="1">
      <alignment vertical="top"/>
      <protection locked="0"/>
    </xf>
    <xf numFmtId="0" fontId="18" fillId="4" borderId="1" xfId="0" applyFont="1" applyFill="1" applyBorder="1" applyAlignment="1" applyProtection="1">
      <alignment horizontal="left" vertical="top" wrapText="1"/>
      <protection locked="0"/>
    </xf>
    <xf numFmtId="0" fontId="18" fillId="0" borderId="1" xfId="0" applyFont="1" applyBorder="1" applyAlignment="1" applyProtection="1">
      <alignment horizontal="left" vertical="top" wrapText="1"/>
      <protection locked="0"/>
    </xf>
    <xf numFmtId="0" fontId="18" fillId="0" borderId="1" xfId="0" applyFont="1" applyBorder="1" applyAlignment="1" applyProtection="1">
      <alignment horizontal="left" vertical="center" wrapText="1" indent="1"/>
      <protection locked="0"/>
    </xf>
    <xf numFmtId="0" fontId="24" fillId="0" borderId="1" xfId="0" applyFont="1" applyBorder="1" applyAlignment="1" applyProtection="1">
      <alignment horizontal="left" vertical="center" indent="2"/>
      <protection locked="0"/>
    </xf>
    <xf numFmtId="0" fontId="14" fillId="2" borderId="1" xfId="0" applyFont="1" applyFill="1" applyBorder="1" applyAlignment="1">
      <alignment horizontal="left" vertical="top"/>
    </xf>
    <xf numFmtId="0" fontId="13" fillId="2" borderId="1" xfId="0" applyFont="1" applyFill="1" applyBorder="1" applyAlignment="1">
      <alignment horizontal="left" vertical="top"/>
    </xf>
    <xf numFmtId="0" fontId="14" fillId="3" borderId="1" xfId="0" applyFont="1" applyFill="1" applyBorder="1" applyAlignment="1">
      <alignment horizontal="left" vertical="top"/>
    </xf>
    <xf numFmtId="0" fontId="14" fillId="6" borderId="1" xfId="1" applyNumberFormat="1" applyFont="1" applyFill="1" applyBorder="1" applyAlignment="1">
      <alignment horizontal="left" vertical="top" wrapText="1"/>
    </xf>
    <xf numFmtId="0" fontId="20" fillId="0" borderId="1" xfId="0" applyFont="1" applyBorder="1" applyProtection="1">
      <protection locked="0"/>
    </xf>
    <xf numFmtId="0" fontId="32" fillId="0" borderId="0" xfId="0" applyFont="1" applyAlignment="1" applyProtection="1">
      <alignment vertical="top"/>
      <protection locked="0"/>
    </xf>
    <xf numFmtId="0" fontId="3" fillId="0" borderId="0" xfId="0" applyFont="1" applyAlignment="1" applyProtection="1">
      <alignment vertical="top"/>
      <protection locked="0"/>
    </xf>
    <xf numFmtId="49" fontId="0" fillId="0" borderId="1" xfId="0" applyNumberFormat="1" applyBorder="1" applyAlignment="1" applyProtection="1">
      <alignment horizontal="center" vertical="top"/>
      <protection locked="0"/>
    </xf>
    <xf numFmtId="0" fontId="14" fillId="0" borderId="5" xfId="0" applyFont="1" applyBorder="1" applyAlignment="1" applyProtection="1">
      <alignment horizontal="left" vertical="top"/>
      <protection locked="0"/>
    </xf>
    <xf numFmtId="0" fontId="4" fillId="0" borderId="1" xfId="0" applyFont="1" applyBorder="1" applyAlignment="1" applyProtection="1">
      <alignment vertical="top"/>
      <protection locked="0"/>
    </xf>
    <xf numFmtId="0" fontId="11" fillId="3" borderId="1" xfId="0" applyFont="1" applyFill="1" applyBorder="1" applyAlignment="1">
      <alignment horizontal="center" vertical="top" wrapText="1"/>
    </xf>
    <xf numFmtId="0" fontId="9" fillId="0" borderId="0" xfId="0" applyFont="1" applyAlignment="1" applyProtection="1">
      <alignment vertical="top"/>
      <protection locked="0"/>
    </xf>
    <xf numFmtId="0" fontId="7" fillId="0" borderId="1" xfId="0" applyFont="1" applyBorder="1" applyAlignment="1" applyProtection="1">
      <alignment vertical="top"/>
      <protection locked="0"/>
    </xf>
    <xf numFmtId="0" fontId="0" fillId="0" borderId="1" xfId="0" quotePrefix="1" applyBorder="1" applyAlignment="1" applyProtection="1">
      <alignment horizontal="left" vertical="top" wrapText="1"/>
      <protection locked="0"/>
    </xf>
    <xf numFmtId="0" fontId="10" fillId="8" borderId="6" xfId="0" applyFont="1" applyFill="1" applyBorder="1" applyAlignment="1" applyProtection="1">
      <alignment horizontal="left" vertical="top"/>
      <protection locked="0"/>
    </xf>
    <xf numFmtId="0" fontId="10" fillId="8" borderId="2" xfId="0" applyFont="1" applyFill="1" applyBorder="1" applyAlignment="1" applyProtection="1">
      <alignment horizontal="left" vertical="top"/>
      <protection locked="0"/>
    </xf>
    <xf numFmtId="0" fontId="18" fillId="4" borderId="1" xfId="0" applyFont="1" applyFill="1" applyBorder="1" applyAlignment="1" applyProtection="1">
      <alignment horizontal="left" vertical="top" wrapText="1"/>
      <protection locked="0"/>
    </xf>
    <xf numFmtId="0" fontId="11" fillId="4" borderId="1" xfId="0" applyFont="1" applyFill="1" applyBorder="1" applyAlignment="1" applyProtection="1">
      <alignment vertical="top"/>
      <protection locked="0"/>
    </xf>
    <xf numFmtId="0" fontId="28" fillId="4" borderId="1" xfId="0" applyFont="1" applyFill="1" applyBorder="1" applyAlignment="1" applyProtection="1">
      <alignment vertical="top"/>
      <protection locked="0"/>
    </xf>
    <xf numFmtId="0" fontId="14" fillId="2" borderId="1" xfId="0" applyFont="1" applyFill="1" applyBorder="1" applyAlignment="1">
      <alignment horizontal="center" vertical="top" wrapText="1"/>
    </xf>
    <xf numFmtId="0" fontId="14" fillId="2" borderId="4" xfId="0" applyFont="1" applyFill="1" applyBorder="1" applyAlignment="1">
      <alignment horizontal="center" vertical="top" wrapText="1"/>
    </xf>
    <xf numFmtId="0" fontId="10" fillId="8" borderId="3" xfId="0" applyFont="1" applyFill="1" applyBorder="1" applyAlignment="1" applyProtection="1">
      <alignment horizontal="left" vertical="top"/>
      <protection locked="0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Anura Ranwala" id="{D2001B9E-3614-43EB-A5D2-DABC588B7B9F}" userId="S::Ranwala@itmds07.onmicrosoft.com::dd6ae73c-158e-426e-9c30-aab76dd879f2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D10" dT="2026-06-24T05:16:45.03" personId="{D2001B9E-3614-43EB-A5D2-DABC588B7B9F}" id="{EE7F01D3-C050-4521-AFAB-96CB2E19822A}">
    <text xml:space="preserve">Both Resource Person and Participant cannot be counted simultaneously
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72"/>
  <sheetViews>
    <sheetView tabSelected="1" zoomScale="80" zoomScaleNormal="80" zoomScalePageLayoutView="150" workbookViewId="0">
      <pane ySplit="8" topLeftCell="A9" activePane="bottomLeft" state="frozen"/>
      <selection pane="bottomLeft" activeCell="D80" sqref="D80"/>
    </sheetView>
  </sheetViews>
  <sheetFormatPr defaultColWidth="14.33203125" defaultRowHeight="20.100000000000001" customHeight="1"/>
  <cols>
    <col min="1" max="1" width="40.77734375" style="3" customWidth="1"/>
    <col min="2" max="2" width="41.77734375" style="2" customWidth="1"/>
    <col min="3" max="3" width="15.109375" style="3" customWidth="1"/>
    <col min="4" max="4" width="18.5546875" style="3" customWidth="1"/>
    <col min="5" max="5" width="14" style="3" customWidth="1"/>
    <col min="6" max="6" width="14.88671875" style="3" customWidth="1"/>
    <col min="7" max="7" width="15.33203125" style="3" customWidth="1"/>
    <col min="8" max="8" width="10.109375" style="4" customWidth="1"/>
    <col min="9" max="9" width="13.44140625" style="3" customWidth="1"/>
    <col min="10" max="10" width="8.88671875" style="3" customWidth="1"/>
    <col min="11" max="11" width="15.21875" style="3" customWidth="1"/>
    <col min="12" max="25" width="8.88671875" style="3" customWidth="1"/>
    <col min="26" max="16384" width="14.33203125" style="3"/>
  </cols>
  <sheetData>
    <row r="1" spans="1:25" ht="20.100000000000001" customHeight="1">
      <c r="A1" s="1" t="s">
        <v>0</v>
      </c>
      <c r="I1" s="5"/>
      <c r="K1" s="5"/>
    </row>
    <row r="3" spans="1:25" ht="20.100000000000001" customHeight="1">
      <c r="A3" s="6" t="s">
        <v>1</v>
      </c>
    </row>
    <row r="4" spans="1:25" ht="20.100000000000001" customHeight="1">
      <c r="A4" s="1" t="s">
        <v>103</v>
      </c>
      <c r="B4" s="84"/>
      <c r="C4" s="1"/>
      <c r="D4" s="1"/>
      <c r="E4" s="1"/>
      <c r="F4" s="1"/>
      <c r="G4" s="1" t="s">
        <v>2</v>
      </c>
      <c r="H4" s="86"/>
      <c r="I4" s="87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</row>
    <row r="5" spans="1:25" ht="20.100000000000001" customHeight="1">
      <c r="G5" s="1" t="s">
        <v>3</v>
      </c>
      <c r="H5" s="86"/>
      <c r="I5" s="67"/>
    </row>
    <row r="6" spans="1:25" ht="20.100000000000001" customHeight="1">
      <c r="G6" s="1" t="s">
        <v>5</v>
      </c>
      <c r="H6" s="86"/>
      <c r="I6" s="67"/>
    </row>
    <row r="8" spans="1:25" ht="54.75" customHeight="1">
      <c r="A8" s="17" t="s">
        <v>6</v>
      </c>
      <c r="B8" s="17" t="s">
        <v>7</v>
      </c>
      <c r="C8" s="17" t="s">
        <v>8</v>
      </c>
      <c r="D8" s="63" t="s">
        <v>9</v>
      </c>
      <c r="E8" s="63" t="s">
        <v>9</v>
      </c>
      <c r="F8" s="63" t="s">
        <v>9</v>
      </c>
      <c r="G8" s="14" t="s">
        <v>10</v>
      </c>
      <c r="H8" s="15" t="s">
        <v>139</v>
      </c>
      <c r="I8" s="85" t="s">
        <v>12</v>
      </c>
    </row>
    <row r="9" spans="1:25" ht="25.2" customHeight="1">
      <c r="A9" s="89" t="s">
        <v>4</v>
      </c>
      <c r="B9" s="89"/>
      <c r="C9" s="89"/>
      <c r="D9" s="89"/>
      <c r="E9" s="89"/>
      <c r="F9" s="89"/>
      <c r="G9" s="89"/>
      <c r="H9" s="89"/>
      <c r="I9" s="90"/>
    </row>
    <row r="10" spans="1:25" ht="54.75" customHeight="1">
      <c r="A10" s="17"/>
      <c r="B10" s="62"/>
      <c r="C10" s="17"/>
      <c r="D10" s="18" t="s">
        <v>13</v>
      </c>
      <c r="E10" s="18" t="s">
        <v>14</v>
      </c>
      <c r="F10" s="18" t="s">
        <v>15</v>
      </c>
      <c r="G10" s="14"/>
      <c r="H10" s="15"/>
      <c r="I10" s="64"/>
    </row>
    <row r="11" spans="1:25" ht="105" customHeight="1">
      <c r="A11" s="13" t="s">
        <v>116</v>
      </c>
      <c r="B11" s="7" t="s">
        <v>16</v>
      </c>
      <c r="C11" s="13" t="s">
        <v>17</v>
      </c>
      <c r="D11" s="13"/>
      <c r="E11" s="13"/>
      <c r="F11" s="13"/>
      <c r="G11" s="19">
        <f>(D11*2+E11*0.5+F11*0.25)</f>
        <v>0</v>
      </c>
      <c r="H11" s="20"/>
      <c r="I11" s="65"/>
    </row>
    <row r="12" spans="1:25" ht="48.9" customHeight="1">
      <c r="A12" s="13"/>
      <c r="B12" s="7" t="s">
        <v>18</v>
      </c>
      <c r="C12" s="7" t="s">
        <v>17</v>
      </c>
      <c r="D12" s="13"/>
      <c r="E12" s="13"/>
      <c r="F12" s="13"/>
      <c r="G12" s="19">
        <f t="shared" ref="G12:G14" si="0">(D12*2+E12*0.5+F12*0.25)</f>
        <v>0</v>
      </c>
      <c r="H12" s="20"/>
      <c r="I12" s="65"/>
    </row>
    <row r="13" spans="1:25" ht="54.9" customHeight="1">
      <c r="A13" s="13"/>
      <c r="B13" s="7" t="s">
        <v>19</v>
      </c>
      <c r="C13" s="7" t="s">
        <v>17</v>
      </c>
      <c r="D13" s="13"/>
      <c r="E13" s="13"/>
      <c r="F13" s="13"/>
      <c r="G13" s="19">
        <f t="shared" si="0"/>
        <v>0</v>
      </c>
      <c r="H13" s="20"/>
      <c r="I13" s="65"/>
    </row>
    <row r="14" spans="1:25" ht="54.9" customHeight="1">
      <c r="A14" s="13"/>
      <c r="B14" s="7" t="s">
        <v>20</v>
      </c>
      <c r="C14" s="13" t="s">
        <v>17</v>
      </c>
      <c r="D14" s="13"/>
      <c r="E14" s="13"/>
      <c r="F14" s="13"/>
      <c r="G14" s="19">
        <f t="shared" si="0"/>
        <v>0</v>
      </c>
      <c r="H14" s="20"/>
      <c r="I14" s="65"/>
    </row>
    <row r="15" spans="1:25" ht="54.9" customHeight="1">
      <c r="A15" s="13"/>
      <c r="B15" s="7" t="s">
        <v>141</v>
      </c>
      <c r="C15" s="13" t="s">
        <v>17</v>
      </c>
      <c r="D15" s="13"/>
      <c r="E15" s="13"/>
      <c r="F15" s="13"/>
      <c r="G15" s="19">
        <f>(D15*2+E15*0.5+F15*0.25)</f>
        <v>0</v>
      </c>
      <c r="H15" s="20"/>
      <c r="I15" s="65"/>
    </row>
    <row r="16" spans="1:25" ht="72.900000000000006" customHeight="1">
      <c r="A16" s="55" t="s">
        <v>117</v>
      </c>
      <c r="B16" s="16" t="s">
        <v>7</v>
      </c>
      <c r="C16" s="17" t="s">
        <v>8</v>
      </c>
      <c r="D16" s="13" t="s">
        <v>21</v>
      </c>
      <c r="E16" s="13" t="s">
        <v>22</v>
      </c>
      <c r="F16" s="13" t="s">
        <v>23</v>
      </c>
      <c r="G16" s="19"/>
      <c r="H16" s="20"/>
      <c r="I16" s="65"/>
    </row>
    <row r="17" spans="1:9" ht="54.9" customHeight="1">
      <c r="A17" s="55"/>
      <c r="B17" s="7" t="s">
        <v>16</v>
      </c>
      <c r="C17" s="13" t="s">
        <v>17</v>
      </c>
      <c r="D17" s="13"/>
      <c r="E17" s="13"/>
      <c r="F17" s="13"/>
      <c r="G17" s="19">
        <f>D17*3+E17*1+F17*1</f>
        <v>0</v>
      </c>
      <c r="H17" s="20"/>
      <c r="I17" s="65"/>
    </row>
    <row r="18" spans="1:9" ht="40.5" customHeight="1">
      <c r="A18" s="55"/>
      <c r="B18" s="7" t="s">
        <v>18</v>
      </c>
      <c r="C18" s="13" t="s">
        <v>17</v>
      </c>
      <c r="D18" s="13"/>
      <c r="E18" s="13"/>
      <c r="F18" s="13"/>
      <c r="G18" s="19">
        <f t="shared" ref="G18:G21" si="1">D18*3+E18*1+F18*1</f>
        <v>0</v>
      </c>
      <c r="H18" s="20"/>
      <c r="I18" s="65"/>
    </row>
    <row r="19" spans="1:9" ht="40.5" customHeight="1">
      <c r="A19" s="55"/>
      <c r="B19" s="7" t="s">
        <v>19</v>
      </c>
      <c r="C19" s="13" t="s">
        <v>17</v>
      </c>
      <c r="D19" s="13"/>
      <c r="E19" s="13"/>
      <c r="F19" s="13"/>
      <c r="G19" s="19">
        <f t="shared" si="1"/>
        <v>0</v>
      </c>
      <c r="H19" s="20"/>
      <c r="I19" s="65"/>
    </row>
    <row r="20" spans="1:9" ht="40.5" customHeight="1">
      <c r="A20" s="55"/>
      <c r="B20" s="7" t="s">
        <v>20</v>
      </c>
      <c r="C20" s="13" t="s">
        <v>17</v>
      </c>
      <c r="D20" s="13"/>
      <c r="E20" s="13"/>
      <c r="F20" s="13"/>
      <c r="G20" s="19">
        <f t="shared" si="1"/>
        <v>0</v>
      </c>
      <c r="H20" s="20"/>
      <c r="I20" s="65"/>
    </row>
    <row r="21" spans="1:9" ht="40.5" customHeight="1">
      <c r="A21" s="55"/>
      <c r="B21" s="7" t="s">
        <v>141</v>
      </c>
      <c r="C21" s="13" t="s">
        <v>17</v>
      </c>
      <c r="D21" s="13"/>
      <c r="E21" s="13"/>
      <c r="F21" s="13"/>
      <c r="G21" s="19">
        <f t="shared" si="1"/>
        <v>0</v>
      </c>
      <c r="H21" s="20"/>
      <c r="I21" s="65"/>
    </row>
    <row r="22" spans="1:9" ht="78" customHeight="1">
      <c r="A22" s="55" t="s">
        <v>118</v>
      </c>
      <c r="B22" s="16" t="s">
        <v>24</v>
      </c>
      <c r="C22" s="17" t="s">
        <v>8</v>
      </c>
      <c r="D22" s="13" t="s">
        <v>25</v>
      </c>
      <c r="E22" s="13" t="s">
        <v>26</v>
      </c>
      <c r="F22" s="50" t="s">
        <v>27</v>
      </c>
      <c r="G22" s="19"/>
      <c r="H22" s="20">
        <v>8</v>
      </c>
      <c r="I22" s="65"/>
    </row>
    <row r="23" spans="1:9" ht="40.5" customHeight="1">
      <c r="A23" s="55"/>
      <c r="B23" s="7" t="s">
        <v>16</v>
      </c>
      <c r="C23" s="13" t="s">
        <v>17</v>
      </c>
      <c r="D23" s="13"/>
      <c r="E23" s="13"/>
      <c r="F23" s="13"/>
      <c r="G23" s="19">
        <f>D23*1+E23*1</f>
        <v>0</v>
      </c>
      <c r="H23" s="20"/>
      <c r="I23" s="65"/>
    </row>
    <row r="24" spans="1:9" ht="40.5" customHeight="1">
      <c r="A24" s="55"/>
      <c r="B24" s="7" t="s">
        <v>18</v>
      </c>
      <c r="C24" s="13" t="s">
        <v>17</v>
      </c>
      <c r="D24" s="13"/>
      <c r="E24" s="13"/>
      <c r="F24" s="13"/>
      <c r="G24" s="19">
        <f t="shared" ref="G24:G27" si="2">D24*1+E24*1</f>
        <v>0</v>
      </c>
      <c r="H24" s="20"/>
      <c r="I24" s="65"/>
    </row>
    <row r="25" spans="1:9" ht="40.5" customHeight="1">
      <c r="A25" s="55"/>
      <c r="B25" s="7" t="s">
        <v>19</v>
      </c>
      <c r="C25" s="13" t="s">
        <v>17</v>
      </c>
      <c r="D25" s="13"/>
      <c r="E25" s="13"/>
      <c r="F25" s="13"/>
      <c r="G25" s="19">
        <f t="shared" si="2"/>
        <v>0</v>
      </c>
      <c r="H25" s="20"/>
      <c r="I25" s="65"/>
    </row>
    <row r="26" spans="1:9" ht="40.5" customHeight="1">
      <c r="A26" s="55"/>
      <c r="B26" s="7" t="s">
        <v>20</v>
      </c>
      <c r="C26" s="13" t="s">
        <v>17</v>
      </c>
      <c r="D26" s="13"/>
      <c r="E26" s="13"/>
      <c r="F26" s="13"/>
      <c r="G26" s="19">
        <f t="shared" si="2"/>
        <v>0</v>
      </c>
      <c r="H26" s="20"/>
      <c r="I26" s="65"/>
    </row>
    <row r="27" spans="1:9" ht="40.5" customHeight="1">
      <c r="A27" s="55"/>
      <c r="B27" s="7" t="s">
        <v>141</v>
      </c>
      <c r="C27" s="13" t="s">
        <v>17</v>
      </c>
      <c r="D27" s="13"/>
      <c r="E27" s="13"/>
      <c r="F27" s="13"/>
      <c r="G27" s="19">
        <f t="shared" si="2"/>
        <v>0</v>
      </c>
      <c r="H27" s="20"/>
      <c r="I27" s="65"/>
    </row>
    <row r="28" spans="1:9" ht="102.9" customHeight="1">
      <c r="A28" s="55" t="s">
        <v>104</v>
      </c>
      <c r="B28" s="16" t="s">
        <v>24</v>
      </c>
      <c r="C28" s="17" t="s">
        <v>8</v>
      </c>
      <c r="D28" s="13" t="s">
        <v>28</v>
      </c>
      <c r="E28" s="13" t="s">
        <v>29</v>
      </c>
      <c r="F28" s="13"/>
      <c r="G28" s="19"/>
      <c r="H28" s="20"/>
      <c r="I28" s="65"/>
    </row>
    <row r="29" spans="1:9" ht="48.6" customHeight="1">
      <c r="A29" s="55"/>
      <c r="B29" s="7" t="s">
        <v>16</v>
      </c>
      <c r="C29" s="13" t="s">
        <v>17</v>
      </c>
      <c r="D29" s="13"/>
      <c r="E29" s="13"/>
      <c r="F29" s="13"/>
      <c r="G29" s="19">
        <f>D29*2+E29*1</f>
        <v>0</v>
      </c>
      <c r="H29" s="20"/>
      <c r="I29" s="65"/>
    </row>
    <row r="30" spans="1:9" ht="40.5" customHeight="1">
      <c r="A30" s="55"/>
      <c r="B30" s="7" t="s">
        <v>18</v>
      </c>
      <c r="C30" s="13" t="s">
        <v>17</v>
      </c>
      <c r="D30" s="13"/>
      <c r="E30" s="13"/>
      <c r="F30" s="13"/>
      <c r="G30" s="19">
        <f t="shared" ref="G30:G33" si="3">D30*2+E30*1</f>
        <v>0</v>
      </c>
      <c r="H30" s="20"/>
      <c r="I30" s="65"/>
    </row>
    <row r="31" spans="1:9" ht="40.5" customHeight="1">
      <c r="A31" s="55"/>
      <c r="B31" s="7" t="s">
        <v>19</v>
      </c>
      <c r="C31" s="13" t="s">
        <v>17</v>
      </c>
      <c r="D31" s="13"/>
      <c r="E31" s="13"/>
      <c r="F31" s="13"/>
      <c r="G31" s="19">
        <f t="shared" si="3"/>
        <v>0</v>
      </c>
      <c r="H31" s="20"/>
      <c r="I31" s="65"/>
    </row>
    <row r="32" spans="1:9" ht="40.5" customHeight="1">
      <c r="A32" s="55"/>
      <c r="B32" s="7" t="s">
        <v>20</v>
      </c>
      <c r="C32" s="13" t="s">
        <v>17</v>
      </c>
      <c r="D32" s="13"/>
      <c r="E32" s="13"/>
      <c r="F32" s="13"/>
      <c r="G32" s="19">
        <f t="shared" si="3"/>
        <v>0</v>
      </c>
      <c r="H32" s="20"/>
      <c r="I32" s="65"/>
    </row>
    <row r="33" spans="1:9" ht="40.5" customHeight="1">
      <c r="A33" s="55"/>
      <c r="B33" s="7" t="s">
        <v>141</v>
      </c>
      <c r="C33" s="13" t="s">
        <v>17</v>
      </c>
      <c r="D33" s="13"/>
      <c r="E33" s="13"/>
      <c r="F33" s="13"/>
      <c r="G33" s="19">
        <f t="shared" si="3"/>
        <v>0</v>
      </c>
      <c r="H33" s="20"/>
      <c r="I33" s="65"/>
    </row>
    <row r="34" spans="1:9" ht="66" customHeight="1">
      <c r="A34" s="55" t="s">
        <v>106</v>
      </c>
      <c r="B34" s="16" t="s">
        <v>24</v>
      </c>
      <c r="C34" s="17" t="s">
        <v>8</v>
      </c>
      <c r="D34" s="13" t="s">
        <v>31</v>
      </c>
      <c r="E34" s="50" t="s">
        <v>32</v>
      </c>
      <c r="F34" s="50" t="s">
        <v>27</v>
      </c>
      <c r="G34" s="19"/>
      <c r="H34" s="20"/>
      <c r="I34" s="65"/>
    </row>
    <row r="35" spans="1:9" ht="66" customHeight="1">
      <c r="A35" s="55"/>
      <c r="B35" s="7" t="s">
        <v>16</v>
      </c>
      <c r="C35" s="13" t="s">
        <v>17</v>
      </c>
      <c r="D35" s="13"/>
      <c r="E35" s="51"/>
      <c r="F35" s="13"/>
      <c r="G35" s="19">
        <f>D35*2*E35</f>
        <v>0</v>
      </c>
      <c r="H35" s="20"/>
      <c r="I35" s="65"/>
    </row>
    <row r="36" spans="1:9" ht="40.5" customHeight="1">
      <c r="A36" s="55"/>
      <c r="B36" s="7" t="s">
        <v>18</v>
      </c>
      <c r="C36" s="13" t="s">
        <v>17</v>
      </c>
      <c r="D36" s="13"/>
      <c r="E36" s="13"/>
      <c r="F36" s="13"/>
      <c r="G36" s="19">
        <f t="shared" ref="G36:G40" si="4">D36*2*E36</f>
        <v>0</v>
      </c>
      <c r="H36" s="20"/>
      <c r="I36" s="65"/>
    </row>
    <row r="37" spans="1:9" ht="40.5" customHeight="1">
      <c r="A37" s="55"/>
      <c r="B37" s="7" t="s">
        <v>19</v>
      </c>
      <c r="C37" s="13" t="s">
        <v>17</v>
      </c>
      <c r="D37" s="13"/>
      <c r="E37" s="13"/>
      <c r="F37" s="13"/>
      <c r="G37" s="19">
        <f t="shared" si="4"/>
        <v>0</v>
      </c>
      <c r="H37" s="20"/>
      <c r="I37" s="65"/>
    </row>
    <row r="38" spans="1:9" ht="40.5" customHeight="1">
      <c r="A38" s="55"/>
      <c r="B38" s="7" t="s">
        <v>20</v>
      </c>
      <c r="C38" s="13" t="s">
        <v>17</v>
      </c>
      <c r="D38" s="13"/>
      <c r="E38" s="13"/>
      <c r="F38" s="13"/>
      <c r="G38" s="19">
        <f t="shared" si="4"/>
        <v>0</v>
      </c>
      <c r="H38" s="20"/>
      <c r="I38" s="65"/>
    </row>
    <row r="39" spans="1:9" ht="40.5" customHeight="1">
      <c r="A39" s="55"/>
      <c r="B39" s="7" t="s">
        <v>30</v>
      </c>
      <c r="C39" s="13" t="s">
        <v>17</v>
      </c>
      <c r="D39" s="13"/>
      <c r="E39" s="13"/>
      <c r="F39" s="13"/>
      <c r="G39" s="19">
        <f t="shared" si="4"/>
        <v>0</v>
      </c>
      <c r="H39" s="20"/>
      <c r="I39" s="65"/>
    </row>
    <row r="40" spans="1:9" ht="40.5" customHeight="1">
      <c r="A40" s="55"/>
      <c r="B40" s="7" t="s">
        <v>140</v>
      </c>
      <c r="C40" s="13"/>
      <c r="D40" s="13"/>
      <c r="E40" s="13"/>
      <c r="F40" s="13"/>
      <c r="G40" s="19">
        <f t="shared" si="4"/>
        <v>0</v>
      </c>
      <c r="H40" s="20"/>
      <c r="I40" s="65"/>
    </row>
    <row r="41" spans="1:9" ht="61.5" customHeight="1">
      <c r="A41" s="66" t="s">
        <v>105</v>
      </c>
      <c r="B41" s="16" t="s">
        <v>24</v>
      </c>
      <c r="C41" s="17" t="s">
        <v>8</v>
      </c>
      <c r="D41" s="11"/>
      <c r="E41" s="11"/>
      <c r="F41" s="8" t="s">
        <v>33</v>
      </c>
      <c r="G41" s="9"/>
      <c r="H41" s="10"/>
      <c r="I41" s="65"/>
    </row>
    <row r="42" spans="1:9" ht="40.5" customHeight="1">
      <c r="A42" s="66"/>
      <c r="B42" s="7" t="s">
        <v>112</v>
      </c>
      <c r="C42" s="11" t="s">
        <v>17</v>
      </c>
      <c r="D42" s="11"/>
      <c r="E42" s="11"/>
      <c r="F42" s="8">
        <v>0</v>
      </c>
      <c r="G42" s="9">
        <f>F42/10</f>
        <v>0</v>
      </c>
      <c r="H42" s="10"/>
      <c r="I42" s="65"/>
    </row>
    <row r="43" spans="1:9" ht="40.5" customHeight="1">
      <c r="A43" s="67"/>
      <c r="B43" s="7" t="s">
        <v>18</v>
      </c>
      <c r="C43" s="11" t="s">
        <v>17</v>
      </c>
      <c r="D43" s="11"/>
      <c r="E43" s="11"/>
      <c r="F43" s="8"/>
      <c r="G43" s="9">
        <f>F43/10</f>
        <v>0</v>
      </c>
      <c r="H43" s="10"/>
      <c r="I43" s="65"/>
    </row>
    <row r="44" spans="1:9" ht="60" customHeight="1">
      <c r="A44" s="56" t="s">
        <v>107</v>
      </c>
      <c r="B44" s="7" t="s">
        <v>34</v>
      </c>
      <c r="C44" s="12" t="s">
        <v>35</v>
      </c>
      <c r="D44" s="56" t="s">
        <v>36</v>
      </c>
      <c r="E44" s="12" t="s">
        <v>37</v>
      </c>
      <c r="F44" s="57" t="s">
        <v>38</v>
      </c>
      <c r="G44" s="9"/>
      <c r="H44" s="10"/>
      <c r="I44" s="65"/>
    </row>
    <row r="45" spans="1:9" ht="36.9" customHeight="1">
      <c r="A45" s="56"/>
      <c r="B45" s="7" t="s">
        <v>39</v>
      </c>
      <c r="C45" s="56"/>
      <c r="D45" s="56"/>
      <c r="E45" s="56"/>
      <c r="F45" s="57"/>
      <c r="G45" s="9">
        <f>F45/12*5</f>
        <v>0</v>
      </c>
      <c r="H45" s="10"/>
      <c r="I45" s="65"/>
    </row>
    <row r="46" spans="1:9" ht="64.5" customHeight="1">
      <c r="A46" s="56"/>
      <c r="B46" s="7" t="s">
        <v>40</v>
      </c>
      <c r="C46" s="56"/>
      <c r="D46" s="56"/>
      <c r="E46" s="56"/>
      <c r="F46" s="57"/>
      <c r="G46" s="9">
        <f>F46/12*4</f>
        <v>0</v>
      </c>
      <c r="H46" s="10"/>
      <c r="I46" s="65"/>
    </row>
    <row r="47" spans="1:9" ht="33" customHeight="1">
      <c r="A47" s="56"/>
      <c r="B47" s="7" t="s">
        <v>41</v>
      </c>
      <c r="C47" s="56"/>
      <c r="D47" s="56"/>
      <c r="E47" s="56"/>
      <c r="F47" s="57"/>
      <c r="G47" s="9">
        <f>F47/12*3</f>
        <v>0</v>
      </c>
      <c r="H47" s="10"/>
      <c r="I47" s="65"/>
    </row>
    <row r="48" spans="1:9" ht="33" customHeight="1">
      <c r="A48" s="56"/>
      <c r="B48" s="7" t="s">
        <v>42</v>
      </c>
      <c r="C48" s="56"/>
      <c r="D48" s="56"/>
      <c r="E48" s="56"/>
      <c r="F48" s="8"/>
      <c r="G48" s="9">
        <f>F48/12*2</f>
        <v>0</v>
      </c>
      <c r="H48" s="10"/>
      <c r="I48" s="65"/>
    </row>
    <row r="49" spans="1:9" ht="48" customHeight="1">
      <c r="A49" s="56"/>
      <c r="B49" s="7" t="s">
        <v>43</v>
      </c>
      <c r="C49" s="56"/>
      <c r="D49" s="56"/>
      <c r="E49" s="56"/>
      <c r="F49" s="8"/>
      <c r="G49" s="9">
        <f>F49/12*2</f>
        <v>0</v>
      </c>
      <c r="H49" s="10"/>
      <c r="I49" s="65"/>
    </row>
    <row r="50" spans="1:9" ht="48.9" customHeight="1">
      <c r="A50" s="56"/>
      <c r="B50" s="56" t="s">
        <v>44</v>
      </c>
      <c r="C50" s="56"/>
      <c r="D50" s="56"/>
      <c r="E50" s="56"/>
      <c r="F50" s="56"/>
      <c r="G50" s="26">
        <f>F50/12*1</f>
        <v>0</v>
      </c>
      <c r="H50" s="26"/>
      <c r="I50" s="65"/>
    </row>
    <row r="51" spans="1:9" ht="22.2" customHeight="1">
      <c r="A51" s="96" t="s">
        <v>45</v>
      </c>
      <c r="B51" s="89"/>
      <c r="C51" s="89"/>
      <c r="D51" s="89"/>
      <c r="E51" s="89"/>
      <c r="F51" s="89"/>
      <c r="G51" s="89"/>
      <c r="H51" s="89"/>
      <c r="I51" s="90"/>
    </row>
    <row r="52" spans="1:9" ht="50.25" customHeight="1">
      <c r="B52" s="7"/>
      <c r="C52" s="13"/>
      <c r="D52" s="13"/>
      <c r="E52" s="13"/>
      <c r="F52" s="13"/>
      <c r="G52" s="14" t="s">
        <v>10</v>
      </c>
      <c r="H52" s="15" t="s">
        <v>11</v>
      </c>
      <c r="I52" s="64" t="s">
        <v>12</v>
      </c>
    </row>
    <row r="53" spans="1:9" ht="77.099999999999994" customHeight="1">
      <c r="A53" s="55" t="s">
        <v>119</v>
      </c>
      <c r="B53" s="16" t="s">
        <v>24</v>
      </c>
      <c r="C53" s="17" t="s">
        <v>8</v>
      </c>
      <c r="D53" s="21" t="s">
        <v>46</v>
      </c>
      <c r="E53" s="21" t="s">
        <v>47</v>
      </c>
      <c r="F53" s="18"/>
      <c r="G53" s="19"/>
      <c r="H53" s="20">
        <v>3</v>
      </c>
      <c r="I53" s="65"/>
    </row>
    <row r="54" spans="1:9" ht="48" customHeight="1">
      <c r="A54" s="55"/>
      <c r="B54" s="7" t="s">
        <v>16</v>
      </c>
      <c r="C54" s="13"/>
      <c r="D54" s="13"/>
      <c r="E54" s="13"/>
      <c r="F54" s="13"/>
      <c r="G54" s="19">
        <f>D54*1+E54*0.25</f>
        <v>0</v>
      </c>
      <c r="H54" s="20"/>
      <c r="I54" s="65"/>
    </row>
    <row r="55" spans="1:9" ht="40.5" customHeight="1">
      <c r="A55" s="68"/>
      <c r="B55" s="7" t="s">
        <v>18</v>
      </c>
      <c r="C55" s="13"/>
      <c r="D55" s="13"/>
      <c r="E55" s="13"/>
      <c r="F55" s="13"/>
      <c r="G55" s="19">
        <f t="shared" ref="G55:G60" si="5">D55*1+E55*0.25</f>
        <v>0</v>
      </c>
      <c r="H55" s="20"/>
      <c r="I55" s="65"/>
    </row>
    <row r="56" spans="1:9" ht="40.5" customHeight="1">
      <c r="A56" s="68"/>
      <c r="B56" s="7" t="s">
        <v>19</v>
      </c>
      <c r="C56" s="13"/>
      <c r="D56" s="13"/>
      <c r="E56" s="13"/>
      <c r="F56" s="13"/>
      <c r="G56" s="19">
        <f t="shared" si="5"/>
        <v>0</v>
      </c>
      <c r="H56" s="20"/>
      <c r="I56" s="65"/>
    </row>
    <row r="57" spans="1:9" ht="43.8" customHeight="1">
      <c r="A57" s="67"/>
      <c r="B57" s="7" t="s">
        <v>20</v>
      </c>
      <c r="C57" s="13"/>
      <c r="D57" s="13"/>
      <c r="E57" s="13"/>
      <c r="F57" s="13"/>
      <c r="G57" s="19">
        <f t="shared" si="5"/>
        <v>0</v>
      </c>
      <c r="H57" s="20"/>
      <c r="I57" s="65"/>
    </row>
    <row r="58" spans="1:9" ht="33.6" customHeight="1">
      <c r="A58" s="67"/>
      <c r="B58" s="7" t="s">
        <v>141</v>
      </c>
      <c r="C58" s="13"/>
      <c r="D58" s="13"/>
      <c r="E58" s="13"/>
      <c r="F58" s="13"/>
      <c r="G58" s="19">
        <f t="shared" si="5"/>
        <v>0</v>
      </c>
      <c r="H58" s="20"/>
      <c r="I58" s="65"/>
    </row>
    <row r="59" spans="1:9" ht="32.4" customHeight="1">
      <c r="A59" s="67"/>
      <c r="B59" s="7" t="s">
        <v>140</v>
      </c>
      <c r="C59" s="13"/>
      <c r="D59" s="13"/>
      <c r="E59" s="13"/>
      <c r="F59" s="13"/>
      <c r="G59" s="19">
        <f t="shared" si="5"/>
        <v>0</v>
      </c>
      <c r="H59" s="20"/>
      <c r="I59" s="65"/>
    </row>
    <row r="60" spans="1:9" ht="37.799999999999997" customHeight="1">
      <c r="A60" s="67"/>
      <c r="B60" s="7" t="s">
        <v>142</v>
      </c>
      <c r="C60" s="13"/>
      <c r="D60" s="13"/>
      <c r="E60" s="13"/>
      <c r="F60" s="13"/>
      <c r="G60" s="19">
        <f t="shared" si="5"/>
        <v>0</v>
      </c>
      <c r="H60" s="20"/>
      <c r="I60" s="65"/>
    </row>
    <row r="61" spans="1:9" ht="81.75" customHeight="1">
      <c r="A61" s="55" t="s">
        <v>120</v>
      </c>
      <c r="B61" s="16" t="s">
        <v>24</v>
      </c>
      <c r="C61" s="17" t="s">
        <v>8</v>
      </c>
      <c r="D61" s="21" t="s">
        <v>48</v>
      </c>
      <c r="E61" s="21" t="s">
        <v>49</v>
      </c>
      <c r="F61" s="22" t="s">
        <v>27</v>
      </c>
      <c r="G61" s="19"/>
      <c r="H61" s="20"/>
      <c r="I61" s="65"/>
    </row>
    <row r="62" spans="1:9" ht="43.8" customHeight="1">
      <c r="A62" s="67"/>
      <c r="B62" s="7" t="s">
        <v>16</v>
      </c>
      <c r="C62" s="13"/>
      <c r="D62" s="13"/>
      <c r="E62" s="13"/>
      <c r="F62" s="13"/>
      <c r="G62" s="19">
        <f>D62*1+E62*1</f>
        <v>0</v>
      </c>
      <c r="H62" s="20">
        <v>5</v>
      </c>
      <c r="I62" s="65"/>
    </row>
    <row r="63" spans="1:9" ht="35.4" customHeight="1">
      <c r="A63" s="55"/>
      <c r="B63" s="7" t="s">
        <v>18</v>
      </c>
      <c r="C63" s="13"/>
      <c r="D63" s="13"/>
      <c r="E63" s="13"/>
      <c r="F63" s="13"/>
      <c r="G63" s="19">
        <f t="shared" ref="G63:G66" si="6">D63*1+E63*1</f>
        <v>0</v>
      </c>
      <c r="H63" s="20"/>
      <c r="I63" s="65"/>
    </row>
    <row r="64" spans="1:9" ht="37.799999999999997" customHeight="1">
      <c r="A64" s="55"/>
      <c r="B64" s="7" t="s">
        <v>19</v>
      </c>
      <c r="C64" s="13"/>
      <c r="D64" s="13"/>
      <c r="E64" s="13"/>
      <c r="F64" s="13"/>
      <c r="G64" s="19">
        <f t="shared" si="6"/>
        <v>0</v>
      </c>
      <c r="H64" s="20"/>
      <c r="I64" s="65"/>
    </row>
    <row r="65" spans="1:9" ht="36.6" customHeight="1">
      <c r="A65" s="55"/>
      <c r="B65" s="7" t="s">
        <v>20</v>
      </c>
      <c r="C65" s="13"/>
      <c r="D65" s="13"/>
      <c r="E65" s="13"/>
      <c r="F65" s="13"/>
      <c r="G65" s="19">
        <f t="shared" si="6"/>
        <v>0</v>
      </c>
      <c r="H65" s="20"/>
      <c r="I65" s="65"/>
    </row>
    <row r="66" spans="1:9" ht="29.4" customHeight="1">
      <c r="A66" s="55"/>
      <c r="B66" s="7" t="s">
        <v>141</v>
      </c>
      <c r="C66" s="13"/>
      <c r="D66" s="13"/>
      <c r="E66" s="13"/>
      <c r="F66" s="13"/>
      <c r="G66" s="19">
        <f t="shared" si="6"/>
        <v>0</v>
      </c>
      <c r="H66" s="20"/>
      <c r="I66" s="65"/>
    </row>
    <row r="67" spans="1:9" ht="75" customHeight="1">
      <c r="A67" s="55" t="s">
        <v>121</v>
      </c>
      <c r="B67" s="16" t="s">
        <v>24</v>
      </c>
      <c r="C67" s="17" t="s">
        <v>8</v>
      </c>
      <c r="D67" s="21" t="s">
        <v>46</v>
      </c>
      <c r="E67" s="21" t="s">
        <v>47</v>
      </c>
      <c r="F67" s="13"/>
      <c r="G67" s="19"/>
      <c r="H67" s="20"/>
      <c r="I67" s="65"/>
    </row>
    <row r="68" spans="1:9" ht="30.6" customHeight="1">
      <c r="A68" s="67"/>
      <c r="B68" s="49">
        <v>1</v>
      </c>
      <c r="C68" s="13"/>
      <c r="D68" s="13"/>
      <c r="E68" s="13"/>
      <c r="F68" s="13"/>
      <c r="G68" s="19">
        <f>D68*1+E68*0.25</f>
        <v>0</v>
      </c>
      <c r="H68" s="20">
        <v>3</v>
      </c>
      <c r="I68" s="65"/>
    </row>
    <row r="69" spans="1:9" ht="34.799999999999997" customHeight="1">
      <c r="A69" s="55"/>
      <c r="B69" s="58" t="s">
        <v>18</v>
      </c>
      <c r="C69" s="59"/>
      <c r="D69" s="13"/>
      <c r="E69" s="13"/>
      <c r="F69" s="13"/>
      <c r="G69" s="19">
        <f t="shared" ref="G69:G73" si="7">D69*1+E69*0.25</f>
        <v>0</v>
      </c>
      <c r="H69" s="20"/>
      <c r="I69" s="65"/>
    </row>
    <row r="70" spans="1:9" ht="33.6" customHeight="1">
      <c r="A70" s="55"/>
      <c r="B70" s="49">
        <v>3</v>
      </c>
      <c r="C70" s="13"/>
      <c r="D70" s="13"/>
      <c r="E70" s="13"/>
      <c r="F70" s="13"/>
      <c r="G70" s="19">
        <f t="shared" si="7"/>
        <v>0</v>
      </c>
      <c r="H70" s="20"/>
      <c r="I70" s="65"/>
    </row>
    <row r="71" spans="1:9" ht="36" customHeight="1">
      <c r="A71" s="55"/>
      <c r="B71" s="58" t="s">
        <v>20</v>
      </c>
      <c r="C71" s="13"/>
      <c r="D71" s="13"/>
      <c r="E71" s="13"/>
      <c r="F71" s="13"/>
      <c r="G71" s="19">
        <f t="shared" si="7"/>
        <v>0</v>
      </c>
      <c r="H71" s="20"/>
      <c r="I71" s="65"/>
    </row>
    <row r="72" spans="1:9" ht="39" customHeight="1">
      <c r="A72" s="55"/>
      <c r="B72" s="49">
        <v>5</v>
      </c>
      <c r="C72" s="67"/>
      <c r="D72" s="13"/>
      <c r="E72" s="13"/>
      <c r="F72" s="13"/>
      <c r="G72" s="19">
        <f t="shared" si="7"/>
        <v>0</v>
      </c>
      <c r="H72" s="20"/>
      <c r="I72" s="65"/>
    </row>
    <row r="73" spans="1:9" ht="27.6" customHeight="1">
      <c r="A73" s="55"/>
      <c r="B73" s="7" t="s">
        <v>140</v>
      </c>
      <c r="C73" s="13"/>
      <c r="D73" s="13"/>
      <c r="E73" s="13"/>
      <c r="F73" s="13"/>
      <c r="G73" s="19">
        <f t="shared" si="7"/>
        <v>0</v>
      </c>
      <c r="H73" s="20"/>
      <c r="I73" s="65"/>
    </row>
    <row r="74" spans="1:9" ht="78" customHeight="1">
      <c r="A74" s="55" t="s">
        <v>122</v>
      </c>
      <c r="B74" s="23" t="s">
        <v>50</v>
      </c>
      <c r="C74" s="17" t="s">
        <v>51</v>
      </c>
      <c r="D74" s="24" t="s">
        <v>52</v>
      </c>
      <c r="E74" s="24" t="s">
        <v>53</v>
      </c>
      <c r="F74" s="24" t="s">
        <v>54</v>
      </c>
      <c r="G74" s="19"/>
      <c r="H74" s="20"/>
      <c r="I74" s="65"/>
    </row>
    <row r="75" spans="1:9" ht="39.6" customHeight="1">
      <c r="A75" s="55"/>
      <c r="B75" s="7" t="s">
        <v>16</v>
      </c>
      <c r="C75" s="13"/>
      <c r="D75" s="13"/>
      <c r="E75" s="13"/>
      <c r="F75" s="13"/>
      <c r="G75" s="19">
        <f>5*C75+4*D75+3*E75+2*F75</f>
        <v>0</v>
      </c>
      <c r="H75" s="20"/>
      <c r="I75" s="65"/>
    </row>
    <row r="76" spans="1:9" ht="30.6" customHeight="1">
      <c r="A76" s="55"/>
      <c r="B76" s="7" t="s">
        <v>18</v>
      </c>
      <c r="C76" s="13"/>
      <c r="D76" s="13"/>
      <c r="E76" s="13"/>
      <c r="F76" s="13"/>
      <c r="G76" s="19">
        <f t="shared" ref="G76:G78" si="8">5*C76+4*D76+3*E76+2*F76</f>
        <v>0</v>
      </c>
      <c r="H76" s="20"/>
      <c r="I76" s="65"/>
    </row>
    <row r="77" spans="1:9" ht="29.4" customHeight="1">
      <c r="A77" s="55"/>
      <c r="B77" s="7" t="s">
        <v>19</v>
      </c>
      <c r="C77" s="13"/>
      <c r="D77" s="13"/>
      <c r="E77" s="13"/>
      <c r="F77" s="13"/>
      <c r="G77" s="19">
        <f t="shared" si="8"/>
        <v>0</v>
      </c>
      <c r="H77" s="20"/>
      <c r="I77" s="65"/>
    </row>
    <row r="78" spans="1:9" ht="29.4" customHeight="1">
      <c r="A78" s="55"/>
      <c r="B78" s="7" t="s">
        <v>20</v>
      </c>
      <c r="C78" s="13"/>
      <c r="D78" s="13"/>
      <c r="E78" s="13"/>
      <c r="F78" s="13"/>
      <c r="G78" s="19">
        <f t="shared" si="8"/>
        <v>0</v>
      </c>
      <c r="H78" s="20"/>
      <c r="I78" s="65"/>
    </row>
    <row r="79" spans="1:9" ht="132" customHeight="1">
      <c r="A79" s="69" t="s">
        <v>123</v>
      </c>
      <c r="B79" s="7" t="s">
        <v>55</v>
      </c>
      <c r="C79" s="12" t="s">
        <v>56</v>
      </c>
      <c r="D79" s="21" t="s">
        <v>57</v>
      </c>
      <c r="E79" s="13" t="s">
        <v>58</v>
      </c>
      <c r="F79" s="13" t="s">
        <v>128</v>
      </c>
      <c r="G79" s="19"/>
      <c r="H79" s="20">
        <v>8</v>
      </c>
      <c r="I79" s="65"/>
    </row>
    <row r="80" spans="1:9" ht="40.200000000000003" customHeight="1">
      <c r="A80" s="55"/>
      <c r="B80" s="50" t="s">
        <v>16</v>
      </c>
      <c r="C80" s="60"/>
      <c r="D80" s="13"/>
      <c r="E80" s="51"/>
      <c r="F80" s="51"/>
      <c r="G80" s="19">
        <f>E80*4+F80*2</f>
        <v>0</v>
      </c>
      <c r="H80" s="20"/>
      <c r="I80" s="65"/>
    </row>
    <row r="81" spans="1:9" ht="31.8" customHeight="1">
      <c r="A81" s="55"/>
      <c r="B81" s="50" t="s">
        <v>18</v>
      </c>
      <c r="C81" s="13"/>
      <c r="D81" s="13"/>
      <c r="E81" s="13"/>
      <c r="F81" s="51"/>
      <c r="G81" s="19">
        <f t="shared" ref="G81:G83" si="9">E81*4+F81*2</f>
        <v>0</v>
      </c>
      <c r="H81" s="20"/>
      <c r="I81" s="65"/>
    </row>
    <row r="82" spans="1:9" ht="33" customHeight="1">
      <c r="A82" s="55"/>
      <c r="B82" s="88" t="s">
        <v>19</v>
      </c>
      <c r="C82" s="18"/>
      <c r="D82" s="13"/>
      <c r="E82" s="13"/>
      <c r="F82" s="51"/>
      <c r="G82" s="19">
        <f t="shared" si="9"/>
        <v>0</v>
      </c>
      <c r="H82" s="20"/>
      <c r="I82" s="65"/>
    </row>
    <row r="83" spans="1:9" ht="40.5" customHeight="1">
      <c r="A83" s="55"/>
      <c r="B83" s="7" t="s">
        <v>20</v>
      </c>
      <c r="C83" s="13"/>
      <c r="D83" s="13"/>
      <c r="E83" s="13"/>
      <c r="F83" s="13"/>
      <c r="G83" s="19">
        <f t="shared" si="9"/>
        <v>0</v>
      </c>
      <c r="H83" s="20"/>
      <c r="I83" s="65"/>
    </row>
    <row r="84" spans="1:9" ht="52.5" customHeight="1">
      <c r="A84" s="13" t="s">
        <v>124</v>
      </c>
      <c r="B84" s="7" t="s">
        <v>55</v>
      </c>
      <c r="C84" s="25" t="s">
        <v>59</v>
      </c>
      <c r="D84" s="13" t="s">
        <v>60</v>
      </c>
      <c r="E84" s="13"/>
      <c r="F84" s="13" t="s">
        <v>61</v>
      </c>
      <c r="G84" s="26" t="s">
        <v>62</v>
      </c>
      <c r="H84" s="20">
        <v>3</v>
      </c>
      <c r="I84" s="65"/>
    </row>
    <row r="85" spans="1:9" ht="31.2" customHeight="1">
      <c r="A85" s="70"/>
      <c r="B85" s="7" t="s">
        <v>16</v>
      </c>
      <c r="C85" s="13"/>
      <c r="D85" s="13"/>
      <c r="E85" s="13"/>
      <c r="F85" s="13"/>
      <c r="G85" s="26">
        <f t="shared" ref="G85:G87" si="10">D85*1+F85*1</f>
        <v>0</v>
      </c>
      <c r="H85" s="20"/>
      <c r="I85" s="65"/>
    </row>
    <row r="86" spans="1:9" ht="31.2" customHeight="1">
      <c r="A86" s="70"/>
      <c r="B86" s="7" t="s">
        <v>18</v>
      </c>
      <c r="C86" s="13"/>
      <c r="D86" s="13"/>
      <c r="E86" s="13"/>
      <c r="F86" s="13"/>
      <c r="G86" s="26">
        <f t="shared" si="10"/>
        <v>0</v>
      </c>
      <c r="H86" s="20"/>
      <c r="I86" s="65"/>
    </row>
    <row r="87" spans="1:9" ht="31.2" customHeight="1">
      <c r="A87" s="70"/>
      <c r="B87" s="7" t="s">
        <v>19</v>
      </c>
      <c r="C87" s="13"/>
      <c r="D87" s="13"/>
      <c r="E87" s="13"/>
      <c r="F87" s="13"/>
      <c r="G87" s="26">
        <f t="shared" si="10"/>
        <v>0</v>
      </c>
      <c r="H87" s="20"/>
      <c r="I87" s="65"/>
    </row>
    <row r="88" spans="1:9" ht="99" customHeight="1">
      <c r="A88" s="13" t="s">
        <v>108</v>
      </c>
      <c r="B88" s="7" t="s">
        <v>55</v>
      </c>
      <c r="C88" s="25" t="s">
        <v>59</v>
      </c>
      <c r="D88" s="13" t="s">
        <v>63</v>
      </c>
      <c r="E88" s="13"/>
      <c r="F88" s="13" t="s">
        <v>64</v>
      </c>
      <c r="G88" s="26" t="s">
        <v>65</v>
      </c>
      <c r="H88" s="20">
        <v>4</v>
      </c>
      <c r="I88" s="65"/>
    </row>
    <row r="89" spans="1:9" ht="39" customHeight="1">
      <c r="A89" s="70"/>
      <c r="B89" s="7" t="s">
        <v>16</v>
      </c>
      <c r="C89" s="13"/>
      <c r="D89" s="13"/>
      <c r="E89" s="13"/>
      <c r="F89" s="13"/>
      <c r="G89" s="26">
        <f>D89*2+F89*1</f>
        <v>0</v>
      </c>
      <c r="H89" s="20"/>
      <c r="I89" s="65"/>
    </row>
    <row r="90" spans="1:9" ht="46.2" customHeight="1">
      <c r="A90" s="70"/>
      <c r="B90" s="7" t="s">
        <v>18</v>
      </c>
      <c r="C90" s="13"/>
      <c r="D90" s="13"/>
      <c r="E90" s="13"/>
      <c r="F90" s="13"/>
      <c r="G90" s="26">
        <f>D90*2+F90*1</f>
        <v>0</v>
      </c>
      <c r="H90" s="20"/>
      <c r="I90" s="65"/>
    </row>
    <row r="91" spans="1:9" ht="54.75" customHeight="1">
      <c r="A91" s="13" t="s">
        <v>109</v>
      </c>
      <c r="B91" s="7" t="s">
        <v>55</v>
      </c>
      <c r="C91" s="13" t="s">
        <v>66</v>
      </c>
      <c r="D91" s="13" t="s">
        <v>67</v>
      </c>
      <c r="E91" s="13"/>
      <c r="F91" s="27" t="s">
        <v>68</v>
      </c>
      <c r="G91" s="26" t="s">
        <v>69</v>
      </c>
      <c r="H91" s="20">
        <v>3</v>
      </c>
      <c r="I91" s="65"/>
    </row>
    <row r="92" spans="1:9" ht="20.100000000000001" customHeight="1">
      <c r="A92" s="13"/>
      <c r="B92" s="7" t="s">
        <v>16</v>
      </c>
      <c r="C92" s="13"/>
      <c r="D92" s="13"/>
      <c r="E92" s="13"/>
      <c r="F92" s="27"/>
      <c r="G92" s="26">
        <f>F92*1</f>
        <v>0</v>
      </c>
      <c r="H92" s="20"/>
      <c r="I92" s="65"/>
    </row>
    <row r="93" spans="1:9" ht="20.100000000000001" customHeight="1">
      <c r="A93" s="13"/>
      <c r="B93" s="7" t="s">
        <v>18</v>
      </c>
      <c r="C93" s="13"/>
      <c r="D93" s="13"/>
      <c r="E93" s="13"/>
      <c r="F93" s="27"/>
      <c r="G93" s="26">
        <f>F93*1</f>
        <v>0</v>
      </c>
      <c r="H93" s="20"/>
      <c r="I93" s="65"/>
    </row>
    <row r="94" spans="1:9" ht="42.75" customHeight="1">
      <c r="A94" s="13" t="s">
        <v>110</v>
      </c>
      <c r="B94" s="7" t="s">
        <v>70</v>
      </c>
      <c r="C94" s="13" t="s">
        <v>71</v>
      </c>
      <c r="D94" s="13" t="s">
        <v>72</v>
      </c>
      <c r="E94" s="13"/>
      <c r="F94" s="28" t="s">
        <v>73</v>
      </c>
      <c r="G94" s="26" t="s">
        <v>74</v>
      </c>
      <c r="H94" s="20">
        <v>3</v>
      </c>
      <c r="I94" s="65"/>
    </row>
    <row r="95" spans="1:9" ht="20.100000000000001" customHeight="1">
      <c r="A95" s="70"/>
      <c r="B95" s="7" t="s">
        <v>16</v>
      </c>
      <c r="C95" s="13"/>
      <c r="D95" s="13"/>
      <c r="E95" s="13"/>
      <c r="F95" s="28"/>
      <c r="G95" s="26">
        <f>F95*D95*0.5</f>
        <v>0</v>
      </c>
      <c r="H95" s="20"/>
      <c r="I95" s="65"/>
    </row>
    <row r="96" spans="1:9" ht="20.100000000000001" customHeight="1">
      <c r="A96" s="70"/>
      <c r="B96" s="7" t="s">
        <v>18</v>
      </c>
      <c r="C96" s="13"/>
      <c r="D96" s="13"/>
      <c r="E96" s="13"/>
      <c r="F96" s="27"/>
      <c r="G96" s="26">
        <f>F96*D96*0.5</f>
        <v>0</v>
      </c>
      <c r="H96" s="20"/>
      <c r="I96" s="65"/>
    </row>
    <row r="97" spans="1:9" ht="102.75" customHeight="1">
      <c r="A97" s="71" t="s">
        <v>111</v>
      </c>
      <c r="B97" s="29" t="s">
        <v>75</v>
      </c>
      <c r="C97" s="11" t="s">
        <v>76</v>
      </c>
      <c r="D97" s="11" t="s">
        <v>77</v>
      </c>
      <c r="E97" s="8" t="s">
        <v>78</v>
      </c>
      <c r="F97" s="18" t="s">
        <v>129</v>
      </c>
      <c r="G97" s="9" t="s">
        <v>79</v>
      </c>
      <c r="H97" s="10">
        <v>4</v>
      </c>
      <c r="I97" s="65"/>
    </row>
    <row r="98" spans="1:9" ht="43.8" customHeight="1">
      <c r="A98" s="71"/>
      <c r="B98" s="29" t="s">
        <v>16</v>
      </c>
      <c r="C98" s="11"/>
      <c r="D98" s="11"/>
      <c r="E98" s="11"/>
      <c r="F98" s="52"/>
      <c r="G98" s="9">
        <f>F98*2</f>
        <v>0</v>
      </c>
      <c r="H98" s="10"/>
      <c r="I98" s="65"/>
    </row>
    <row r="99" spans="1:9" ht="37.799999999999997" customHeight="1">
      <c r="A99" s="71"/>
      <c r="B99" s="29" t="s">
        <v>18</v>
      </c>
      <c r="C99" s="11"/>
      <c r="D99" s="11"/>
      <c r="E99" s="11"/>
      <c r="F99" s="52"/>
      <c r="G99" s="9">
        <f t="shared" ref="G99:G100" si="11">F99*2</f>
        <v>0</v>
      </c>
      <c r="H99" s="10"/>
      <c r="I99" s="65"/>
    </row>
    <row r="100" spans="1:9" ht="39" customHeight="1">
      <c r="A100" s="71"/>
      <c r="B100" s="29" t="s">
        <v>19</v>
      </c>
      <c r="C100" s="11"/>
      <c r="D100" s="11"/>
      <c r="E100" s="11"/>
      <c r="F100" s="52"/>
      <c r="G100" s="9">
        <f t="shared" si="11"/>
        <v>0</v>
      </c>
      <c r="H100" s="10"/>
      <c r="I100" s="65"/>
    </row>
    <row r="101" spans="1:9" ht="66" customHeight="1">
      <c r="A101" s="71" t="s">
        <v>125</v>
      </c>
      <c r="B101" s="29" t="s">
        <v>80</v>
      </c>
      <c r="C101" s="30" t="s">
        <v>81</v>
      </c>
      <c r="D101" s="11" t="s">
        <v>82</v>
      </c>
      <c r="E101" s="11"/>
      <c r="F101" s="11" t="s">
        <v>83</v>
      </c>
      <c r="G101" s="9" t="s">
        <v>84</v>
      </c>
      <c r="H101" s="10">
        <v>10</v>
      </c>
      <c r="I101" s="65"/>
    </row>
    <row r="102" spans="1:9" ht="52.8" customHeight="1">
      <c r="A102" s="71"/>
      <c r="B102" s="29" t="s">
        <v>16</v>
      </c>
      <c r="C102" s="53"/>
      <c r="D102" s="61"/>
      <c r="E102" s="11"/>
      <c r="F102" s="8"/>
      <c r="G102" s="9">
        <f>F102/4*2</f>
        <v>0</v>
      </c>
      <c r="H102" s="10"/>
      <c r="I102" s="65"/>
    </row>
    <row r="103" spans="1:9" ht="36.6" customHeight="1">
      <c r="A103" s="71"/>
      <c r="B103" s="29" t="s">
        <v>18</v>
      </c>
      <c r="C103" s="11"/>
      <c r="D103" s="61"/>
      <c r="E103" s="11"/>
      <c r="F103" s="8"/>
      <c r="G103" s="9">
        <f t="shared" ref="G103:G104" si="12">F103/4*2</f>
        <v>0</v>
      </c>
      <c r="H103" s="10"/>
      <c r="I103" s="65"/>
    </row>
    <row r="104" spans="1:9" ht="42.6" customHeight="1">
      <c r="A104" s="71"/>
      <c r="B104" s="29" t="s">
        <v>19</v>
      </c>
      <c r="C104" s="11"/>
      <c r="D104" s="11"/>
      <c r="E104" s="11"/>
      <c r="F104" s="8"/>
      <c r="G104" s="9">
        <f t="shared" si="12"/>
        <v>0</v>
      </c>
      <c r="H104" s="10"/>
      <c r="I104" s="65"/>
    </row>
    <row r="105" spans="1:9" ht="84.9" customHeight="1">
      <c r="A105" s="72" t="s">
        <v>130</v>
      </c>
      <c r="B105" s="29" t="s">
        <v>131</v>
      </c>
      <c r="C105" s="11" t="s">
        <v>85</v>
      </c>
      <c r="D105" s="11" t="s">
        <v>82</v>
      </c>
      <c r="E105" s="11"/>
      <c r="F105" s="11" t="s">
        <v>73</v>
      </c>
      <c r="G105" s="9" t="s">
        <v>86</v>
      </c>
      <c r="H105" s="10">
        <v>3</v>
      </c>
      <c r="I105" s="65"/>
    </row>
    <row r="106" spans="1:9" ht="36" customHeight="1">
      <c r="A106" s="71"/>
      <c r="B106" s="29" t="s">
        <v>112</v>
      </c>
      <c r="C106" s="11"/>
      <c r="D106" s="11"/>
      <c r="E106" s="54"/>
      <c r="F106" s="51"/>
      <c r="G106" s="78">
        <f>F106</f>
        <v>0</v>
      </c>
      <c r="H106" s="10"/>
      <c r="I106" s="65"/>
    </row>
    <row r="107" spans="1:9" ht="30.6" customHeight="1">
      <c r="A107" s="71"/>
      <c r="B107" s="29" t="s">
        <v>113</v>
      </c>
      <c r="C107" s="11"/>
      <c r="D107" s="11"/>
      <c r="E107" s="54"/>
      <c r="F107" s="13"/>
      <c r="G107" s="78">
        <f>F107</f>
        <v>0</v>
      </c>
      <c r="H107" s="10"/>
      <c r="I107" s="65"/>
    </row>
    <row r="108" spans="1:9" ht="75.900000000000006" customHeight="1">
      <c r="A108" s="71" t="s">
        <v>114</v>
      </c>
      <c r="B108" s="29" t="s">
        <v>55</v>
      </c>
      <c r="C108" s="11" t="s">
        <v>85</v>
      </c>
      <c r="D108" s="11" t="s">
        <v>82</v>
      </c>
      <c r="E108" s="11"/>
      <c r="F108" s="8" t="s">
        <v>133</v>
      </c>
      <c r="G108" s="9" t="s">
        <v>87</v>
      </c>
      <c r="H108" s="10">
        <v>3</v>
      </c>
      <c r="I108" s="65"/>
    </row>
    <row r="109" spans="1:9" ht="27.6" customHeight="1">
      <c r="A109" s="71"/>
      <c r="B109" s="29" t="s">
        <v>16</v>
      </c>
      <c r="C109" s="11"/>
      <c r="D109" s="11"/>
      <c r="E109" s="11"/>
      <c r="F109" s="8"/>
      <c r="G109" s="9">
        <f>F109</f>
        <v>0</v>
      </c>
      <c r="H109" s="10"/>
      <c r="I109" s="65"/>
    </row>
    <row r="110" spans="1:9" ht="27.6" customHeight="1">
      <c r="A110" s="71"/>
      <c r="B110" s="29" t="s">
        <v>18</v>
      </c>
      <c r="C110" s="11"/>
      <c r="D110" s="11"/>
      <c r="E110" s="11"/>
      <c r="F110" s="8"/>
      <c r="G110" s="9">
        <f t="shared" ref="G110:G111" si="13">F110</f>
        <v>0</v>
      </c>
      <c r="H110" s="10"/>
      <c r="I110" s="65"/>
    </row>
    <row r="111" spans="1:9" ht="27.6" customHeight="1">
      <c r="A111" s="71"/>
      <c r="B111" s="29" t="s">
        <v>19</v>
      </c>
      <c r="C111" s="11"/>
      <c r="D111" s="11"/>
      <c r="E111" s="11"/>
      <c r="F111" s="8"/>
      <c r="G111" s="9">
        <f t="shared" si="13"/>
        <v>0</v>
      </c>
      <c r="H111" s="10"/>
      <c r="I111" s="65"/>
    </row>
    <row r="112" spans="1:9" ht="44.4" customHeight="1">
      <c r="A112" s="91" t="s">
        <v>115</v>
      </c>
      <c r="B112" s="29" t="s">
        <v>55</v>
      </c>
      <c r="C112" s="11" t="s">
        <v>85</v>
      </c>
      <c r="D112" s="11" t="s">
        <v>82</v>
      </c>
      <c r="E112" s="11"/>
      <c r="F112" s="8" t="s">
        <v>132</v>
      </c>
      <c r="G112" s="9"/>
      <c r="H112" s="10">
        <v>3</v>
      </c>
      <c r="I112" s="65"/>
    </row>
    <row r="113" spans="1:9" ht="35.4" customHeight="1">
      <c r="A113" s="91"/>
      <c r="B113" s="29" t="s">
        <v>16</v>
      </c>
      <c r="C113" s="11"/>
      <c r="D113" s="11"/>
      <c r="E113" s="11"/>
      <c r="F113" s="8"/>
      <c r="G113" s="9">
        <f>F113</f>
        <v>0</v>
      </c>
      <c r="H113" s="10"/>
      <c r="I113" s="65"/>
    </row>
    <row r="114" spans="1:9" ht="32.4" customHeight="1">
      <c r="A114" s="91"/>
      <c r="B114" s="29" t="s">
        <v>18</v>
      </c>
      <c r="C114" s="11"/>
      <c r="D114" s="11"/>
      <c r="E114" s="11"/>
      <c r="F114" s="8"/>
      <c r="G114" s="9">
        <f>F114</f>
        <v>0</v>
      </c>
      <c r="H114" s="10"/>
      <c r="I114" s="65"/>
    </row>
    <row r="115" spans="1:9" ht="33" customHeight="1">
      <c r="A115" s="91"/>
      <c r="B115" s="29" t="s">
        <v>19</v>
      </c>
      <c r="C115" s="11"/>
      <c r="D115" s="11"/>
      <c r="E115" s="11"/>
      <c r="F115" s="8"/>
      <c r="G115" s="9">
        <f>F115</f>
        <v>0</v>
      </c>
      <c r="H115" s="10"/>
      <c r="I115" s="65"/>
    </row>
    <row r="116" spans="1:9" ht="48" customHeight="1">
      <c r="A116" s="73" t="s">
        <v>88</v>
      </c>
      <c r="B116" s="29" t="s">
        <v>89</v>
      </c>
      <c r="C116" s="31" t="s">
        <v>135</v>
      </c>
      <c r="D116" s="31" t="s">
        <v>134</v>
      </c>
      <c r="E116" s="31"/>
      <c r="F116" s="31" t="s">
        <v>138</v>
      </c>
      <c r="G116" s="32" t="s">
        <v>90</v>
      </c>
      <c r="H116" s="33">
        <v>3</v>
      </c>
      <c r="I116" s="65"/>
    </row>
    <row r="117" spans="1:9" ht="46.8" customHeight="1">
      <c r="A117" s="74" t="s">
        <v>91</v>
      </c>
      <c r="B117" s="29" t="s">
        <v>112</v>
      </c>
      <c r="C117" s="79"/>
      <c r="D117" s="79"/>
      <c r="E117" s="79"/>
      <c r="F117" s="79"/>
      <c r="G117" s="9">
        <f>C117*0.25+D117*1+F117*1</f>
        <v>0</v>
      </c>
      <c r="H117" s="10"/>
      <c r="I117" s="65"/>
    </row>
    <row r="118" spans="1:9" ht="46.8" customHeight="1">
      <c r="A118" s="74" t="s">
        <v>137</v>
      </c>
      <c r="B118" s="29" t="s">
        <v>126</v>
      </c>
      <c r="C118" s="34"/>
      <c r="D118" s="34"/>
      <c r="E118" s="34"/>
      <c r="F118" s="34"/>
      <c r="G118" s="9">
        <f>C118*0.25+D118*1+F118*1</f>
        <v>0</v>
      </c>
      <c r="H118" s="10"/>
      <c r="I118" s="65"/>
    </row>
    <row r="119" spans="1:9" ht="46.8" customHeight="1">
      <c r="A119" s="74" t="s">
        <v>136</v>
      </c>
      <c r="B119" s="29" t="s">
        <v>127</v>
      </c>
      <c r="C119" s="35"/>
      <c r="D119" s="35"/>
      <c r="E119" s="35"/>
      <c r="F119" s="35"/>
      <c r="G119" s="9">
        <f>C119*0.25+D119*1+F119*1</f>
        <v>0</v>
      </c>
      <c r="H119" s="10"/>
      <c r="I119" s="65"/>
    </row>
    <row r="120" spans="1:9" ht="42.75" customHeight="1">
      <c r="A120" s="73" t="s">
        <v>92</v>
      </c>
      <c r="B120" s="7" t="s">
        <v>93</v>
      </c>
      <c r="C120" s="11"/>
      <c r="D120" s="11"/>
      <c r="E120" s="11"/>
      <c r="F120" s="8" t="s">
        <v>94</v>
      </c>
      <c r="G120" s="9"/>
      <c r="H120" s="10"/>
      <c r="I120" s="65"/>
    </row>
    <row r="121" spans="1:9" ht="37.200000000000003" customHeight="1">
      <c r="A121" s="71"/>
      <c r="B121" s="7" t="s">
        <v>16</v>
      </c>
      <c r="C121" s="11"/>
      <c r="D121" s="11"/>
      <c r="E121" s="11"/>
      <c r="F121" s="8"/>
      <c r="G121" s="9">
        <f t="shared" ref="G121:G122" si="14">F121</f>
        <v>0</v>
      </c>
      <c r="H121" s="10"/>
      <c r="I121" s="65"/>
    </row>
    <row r="122" spans="1:9" ht="37.200000000000003" customHeight="1">
      <c r="A122" s="71"/>
      <c r="B122" s="7" t="s">
        <v>18</v>
      </c>
      <c r="C122" s="11"/>
      <c r="D122" s="11"/>
      <c r="E122" s="11"/>
      <c r="F122" s="8"/>
      <c r="G122" s="9">
        <f t="shared" si="14"/>
        <v>0</v>
      </c>
      <c r="H122" s="10"/>
      <c r="I122" s="65"/>
    </row>
    <row r="123" spans="1:9" ht="37.200000000000003" customHeight="1">
      <c r="A123" s="71"/>
      <c r="B123" s="7" t="s">
        <v>19</v>
      </c>
      <c r="C123" s="11"/>
      <c r="D123" s="11"/>
      <c r="E123" s="11"/>
      <c r="F123" s="8"/>
      <c r="G123" s="9">
        <f>F123</f>
        <v>0</v>
      </c>
      <c r="H123" s="10"/>
      <c r="I123" s="65"/>
    </row>
    <row r="124" spans="1:9" ht="20.100000000000001" customHeight="1">
      <c r="A124" s="92" t="s">
        <v>95</v>
      </c>
      <c r="B124" s="93"/>
      <c r="C124" s="93"/>
      <c r="D124" s="93"/>
      <c r="E124" s="93"/>
      <c r="F124" s="93"/>
      <c r="G124" s="75">
        <f>SUM(G11:G123)</f>
        <v>0</v>
      </c>
      <c r="H124" s="76"/>
      <c r="I124" s="77"/>
    </row>
    <row r="125" spans="1:9" ht="20.100000000000001" customHeight="1">
      <c r="A125" s="36"/>
      <c r="B125" s="37"/>
      <c r="C125" s="37"/>
      <c r="D125" s="37"/>
      <c r="E125" s="37"/>
      <c r="F125" s="37"/>
      <c r="G125" s="94" t="s">
        <v>96</v>
      </c>
      <c r="H125" s="94"/>
      <c r="I125" s="95"/>
    </row>
    <row r="126" spans="1:9" ht="20.100000000000001" customHeight="1">
      <c r="A126" s="38" t="s">
        <v>97</v>
      </c>
      <c r="I126" s="83"/>
    </row>
    <row r="127" spans="1:9" ht="20.100000000000001" customHeight="1">
      <c r="A127" s="39" t="s">
        <v>98</v>
      </c>
    </row>
    <row r="128" spans="1:9" ht="20.100000000000001" customHeight="1">
      <c r="A128" s="40" t="s">
        <v>99</v>
      </c>
      <c r="B128" s="41"/>
    </row>
    <row r="129" spans="1:8" ht="38.25" customHeight="1">
      <c r="A129" s="4" t="s">
        <v>100</v>
      </c>
    </row>
    <row r="130" spans="1:8" ht="52.2" customHeight="1">
      <c r="A130" s="80" t="s">
        <v>101</v>
      </c>
      <c r="B130" s="82"/>
    </row>
    <row r="131" spans="1:8" ht="20.100000000000001" customHeight="1">
      <c r="A131" s="81" t="s">
        <v>102</v>
      </c>
      <c r="B131" s="82"/>
    </row>
    <row r="132" spans="1:8" ht="20.100000000000001" customHeight="1">
      <c r="A132" s="4"/>
    </row>
    <row r="133" spans="1:8" ht="20.100000000000001" customHeight="1">
      <c r="A133" s="4"/>
    </row>
    <row r="135" spans="1:8" ht="20.100000000000001" customHeight="1">
      <c r="A135" s="4"/>
    </row>
    <row r="137" spans="1:8" ht="20.100000000000001" customHeight="1">
      <c r="A137" s="42"/>
    </row>
    <row r="138" spans="1:8" ht="20.100000000000001" customHeight="1">
      <c r="A138" s="43"/>
    </row>
    <row r="139" spans="1:8" ht="20.100000000000001" customHeight="1">
      <c r="A139" s="43"/>
    </row>
    <row r="140" spans="1:8" ht="20.100000000000001" customHeight="1">
      <c r="A140" s="43"/>
    </row>
    <row r="141" spans="1:8" ht="20.100000000000001" customHeight="1">
      <c r="A141" s="43"/>
    </row>
    <row r="142" spans="1:8" ht="20.100000000000001" customHeight="1">
      <c r="A142" s="44"/>
    </row>
    <row r="143" spans="1:8" ht="20.100000000000001" customHeight="1">
      <c r="A143" s="43"/>
    </row>
    <row r="144" spans="1:8" s="2" customFormat="1" ht="20.100000000000001" customHeight="1">
      <c r="A144" s="45"/>
      <c r="C144" s="3"/>
      <c r="D144" s="3"/>
      <c r="E144" s="3"/>
      <c r="F144" s="3"/>
      <c r="G144" s="3"/>
      <c r="H144" s="4"/>
    </row>
    <row r="145" spans="1:8" s="2" customFormat="1" ht="20.100000000000001" customHeight="1">
      <c r="A145" s="45"/>
      <c r="C145" s="3"/>
      <c r="D145" s="3"/>
      <c r="E145" s="3"/>
      <c r="F145" s="3"/>
      <c r="G145" s="3"/>
      <c r="H145" s="4"/>
    </row>
    <row r="146" spans="1:8" s="2" customFormat="1" ht="20.100000000000001" customHeight="1">
      <c r="A146" s="46"/>
      <c r="C146" s="3"/>
      <c r="D146" s="3"/>
      <c r="E146" s="3"/>
      <c r="F146" s="3"/>
      <c r="G146" s="3"/>
      <c r="H146" s="4"/>
    </row>
    <row r="147" spans="1:8" s="2" customFormat="1" ht="20.100000000000001" customHeight="1">
      <c r="A147" s="46"/>
      <c r="C147" s="3"/>
      <c r="D147" s="3"/>
      <c r="E147" s="3"/>
      <c r="F147" s="3"/>
      <c r="G147" s="3"/>
      <c r="H147" s="4"/>
    </row>
    <row r="148" spans="1:8" s="2" customFormat="1" ht="20.100000000000001" customHeight="1">
      <c r="A148" s="46"/>
      <c r="C148" s="3"/>
      <c r="D148" s="3"/>
      <c r="E148" s="3"/>
      <c r="F148" s="3"/>
      <c r="G148" s="3"/>
      <c r="H148" s="4"/>
    </row>
    <row r="149" spans="1:8" s="2" customFormat="1" ht="20.100000000000001" customHeight="1">
      <c r="A149" s="46"/>
      <c r="C149" s="3"/>
      <c r="D149" s="3"/>
      <c r="E149" s="3"/>
      <c r="F149" s="3"/>
      <c r="G149" s="3"/>
      <c r="H149" s="4"/>
    </row>
    <row r="150" spans="1:8" s="2" customFormat="1" ht="20.100000000000001" customHeight="1">
      <c r="A150" s="47"/>
      <c r="C150" s="3"/>
      <c r="D150" s="3"/>
      <c r="E150" s="3"/>
      <c r="F150" s="3"/>
      <c r="G150" s="3"/>
      <c r="H150" s="4"/>
    </row>
    <row r="151" spans="1:8" s="2" customFormat="1" ht="20.100000000000001" customHeight="1">
      <c r="A151" s="43"/>
      <c r="C151" s="3"/>
      <c r="D151" s="3"/>
      <c r="E151" s="3"/>
      <c r="F151" s="3"/>
      <c r="G151" s="3"/>
      <c r="H151" s="4"/>
    </row>
    <row r="152" spans="1:8" s="2" customFormat="1" ht="20.100000000000001" customHeight="1">
      <c r="A152" s="43"/>
      <c r="C152" s="3"/>
      <c r="D152" s="3"/>
      <c r="E152" s="3"/>
      <c r="F152" s="3"/>
      <c r="G152" s="3"/>
      <c r="H152" s="4"/>
    </row>
    <row r="153" spans="1:8" s="2" customFormat="1" ht="20.100000000000001" customHeight="1">
      <c r="A153" s="43"/>
      <c r="C153" s="3"/>
      <c r="D153" s="3"/>
      <c r="E153" s="3"/>
      <c r="F153" s="3"/>
      <c r="G153" s="3"/>
      <c r="H153" s="4"/>
    </row>
    <row r="154" spans="1:8" s="2" customFormat="1" ht="20.100000000000001" customHeight="1">
      <c r="A154" s="43"/>
      <c r="C154" s="3"/>
      <c r="D154" s="3"/>
      <c r="E154" s="3"/>
      <c r="F154" s="3"/>
      <c r="G154" s="3"/>
      <c r="H154" s="4"/>
    </row>
    <row r="155" spans="1:8" s="2" customFormat="1" ht="20.100000000000001" customHeight="1">
      <c r="A155" s="43"/>
      <c r="C155" s="3"/>
      <c r="D155" s="3"/>
      <c r="E155" s="3"/>
      <c r="F155" s="3"/>
      <c r="G155" s="3"/>
      <c r="H155" s="4"/>
    </row>
    <row r="156" spans="1:8" s="2" customFormat="1" ht="20.100000000000001" customHeight="1">
      <c r="A156" s="43"/>
      <c r="C156" s="3"/>
      <c r="D156" s="3"/>
      <c r="E156" s="3"/>
      <c r="F156" s="3"/>
      <c r="G156" s="3"/>
      <c r="H156" s="4"/>
    </row>
    <row r="157" spans="1:8" s="2" customFormat="1" ht="20.100000000000001" customHeight="1">
      <c r="A157" s="43"/>
      <c r="C157" s="3"/>
      <c r="D157" s="3"/>
      <c r="E157" s="3"/>
      <c r="F157" s="3"/>
      <c r="G157" s="3"/>
      <c r="H157" s="4"/>
    </row>
    <row r="158" spans="1:8" s="2" customFormat="1" ht="20.100000000000001" customHeight="1">
      <c r="A158" s="43"/>
      <c r="C158" s="3"/>
      <c r="D158" s="3"/>
      <c r="E158" s="3"/>
      <c r="F158" s="3"/>
      <c r="G158" s="3"/>
      <c r="H158" s="4"/>
    </row>
    <row r="159" spans="1:8" s="2" customFormat="1" ht="20.100000000000001" customHeight="1">
      <c r="A159" s="43"/>
      <c r="C159" s="3"/>
      <c r="D159" s="3"/>
      <c r="E159" s="3"/>
      <c r="F159" s="3"/>
      <c r="G159" s="3"/>
      <c r="H159" s="4"/>
    </row>
    <row r="160" spans="1:8" s="2" customFormat="1" ht="20.100000000000001" customHeight="1">
      <c r="A160" s="43"/>
      <c r="C160" s="3"/>
      <c r="D160" s="3"/>
      <c r="E160" s="3"/>
      <c r="F160" s="3"/>
      <c r="G160" s="3"/>
      <c r="H160" s="4"/>
    </row>
    <row r="161" spans="1:8" s="2" customFormat="1" ht="20.100000000000001" customHeight="1">
      <c r="A161" s="43"/>
      <c r="C161" s="3"/>
      <c r="D161" s="3"/>
      <c r="E161" s="3"/>
      <c r="F161" s="3"/>
      <c r="G161" s="3"/>
      <c r="H161" s="4"/>
    </row>
    <row r="162" spans="1:8" s="2" customFormat="1" ht="20.100000000000001" customHeight="1">
      <c r="A162" s="44"/>
      <c r="C162" s="3"/>
      <c r="D162" s="3"/>
      <c r="E162" s="3"/>
      <c r="F162" s="3"/>
      <c r="G162" s="3"/>
      <c r="H162" s="4"/>
    </row>
    <row r="163" spans="1:8" s="2" customFormat="1" ht="20.100000000000001" customHeight="1">
      <c r="A163" s="44"/>
      <c r="C163" s="3"/>
      <c r="D163" s="3"/>
      <c r="E163" s="3"/>
      <c r="F163" s="3"/>
      <c r="G163" s="3"/>
      <c r="H163" s="4"/>
    </row>
    <row r="164" spans="1:8" s="2" customFormat="1" ht="20.100000000000001" customHeight="1">
      <c r="A164" s="44"/>
      <c r="C164" s="3"/>
      <c r="D164" s="3"/>
      <c r="E164" s="3"/>
      <c r="F164" s="3"/>
      <c r="G164" s="3"/>
      <c r="H164" s="4"/>
    </row>
    <row r="165" spans="1:8" s="2" customFormat="1" ht="20.100000000000001" customHeight="1">
      <c r="A165" s="44"/>
      <c r="C165" s="3"/>
      <c r="D165" s="3"/>
      <c r="E165" s="3"/>
      <c r="F165" s="3"/>
      <c r="G165" s="3"/>
      <c r="H165" s="4"/>
    </row>
    <row r="166" spans="1:8" s="2" customFormat="1" ht="20.100000000000001" customHeight="1">
      <c r="A166" s="44"/>
      <c r="C166" s="3"/>
      <c r="D166" s="3"/>
      <c r="E166" s="3"/>
      <c r="F166" s="3"/>
      <c r="G166" s="3"/>
      <c r="H166" s="4"/>
    </row>
    <row r="167" spans="1:8" s="2" customFormat="1" ht="20.100000000000001" customHeight="1">
      <c r="A167" s="44"/>
      <c r="C167" s="3"/>
      <c r="D167" s="3"/>
      <c r="E167" s="3"/>
      <c r="F167" s="3"/>
      <c r="G167" s="3"/>
      <c r="H167" s="4"/>
    </row>
    <row r="168" spans="1:8" s="2" customFormat="1" ht="20.100000000000001" customHeight="1">
      <c r="A168" s="46"/>
      <c r="C168" s="3"/>
      <c r="D168" s="3"/>
      <c r="E168" s="3"/>
      <c r="F168" s="3"/>
      <c r="G168" s="3"/>
      <c r="H168" s="4"/>
    </row>
    <row r="169" spans="1:8" s="2" customFormat="1" ht="20.100000000000001" customHeight="1">
      <c r="A169" s="46"/>
      <c r="C169" s="3"/>
      <c r="D169" s="3"/>
      <c r="E169" s="3"/>
      <c r="F169" s="3"/>
      <c r="G169" s="3"/>
      <c r="H169" s="4"/>
    </row>
    <row r="170" spans="1:8" s="2" customFormat="1" ht="20.100000000000001" customHeight="1">
      <c r="A170" s="44"/>
      <c r="C170" s="3"/>
      <c r="D170" s="3"/>
      <c r="E170" s="3"/>
      <c r="F170" s="3"/>
      <c r="G170" s="3"/>
      <c r="H170" s="4"/>
    </row>
    <row r="171" spans="1:8" s="2" customFormat="1" ht="20.100000000000001" customHeight="1">
      <c r="A171" s="48"/>
      <c r="C171" s="3"/>
      <c r="D171" s="3"/>
      <c r="E171" s="3"/>
      <c r="F171" s="3"/>
      <c r="G171" s="3"/>
      <c r="H171" s="4"/>
    </row>
    <row r="172" spans="1:8" s="2" customFormat="1" ht="20.100000000000001" customHeight="1">
      <c r="A172" s="48"/>
      <c r="C172" s="3"/>
      <c r="D172" s="3"/>
      <c r="E172" s="3"/>
      <c r="F172" s="3"/>
      <c r="G172" s="3"/>
      <c r="H172" s="4"/>
    </row>
  </sheetData>
  <sheetProtection algorithmName="SHA-512" hashValue="caHa5Ig6MYCtbmk37/HR12yCSrty80UYssTGGeYBY/lsgY1R34m0i1ssiHfV1qQiGsLMzIAX79I9JPaqE+TmtA==" saltValue="xYFc9Ib35h5qkFHv/rIwrQ==" spinCount="100000" sheet="1" insertRows="0" deleteRows="0" selectLockedCells="1"/>
  <mergeCells count="5">
    <mergeCell ref="A9:I9"/>
    <mergeCell ref="A112:A115"/>
    <mergeCell ref="A124:F124"/>
    <mergeCell ref="G125:I125"/>
    <mergeCell ref="A51:I51"/>
  </mergeCells>
  <pageMargins left="0.7" right="0.7" top="0.75" bottom="0.75" header="0" footer="0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CPD2026</vt:lpstr>
      <vt:lpstr>'CPD2026'!_Hlk183024553</vt:lpstr>
      <vt:lpstr>'CPD2026'!_Hlk183024835</vt:lpstr>
      <vt:lpstr>'CPD2026'!_Hlk183024869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Niranjanie Ratnayake</dc:creator>
  <cp:lastModifiedBy>Prasad Jayaweera</cp:lastModifiedBy>
  <dcterms:created xsi:type="dcterms:W3CDTF">2024-12-31T12:34:38Z</dcterms:created>
  <dcterms:modified xsi:type="dcterms:W3CDTF">2026-07-02T17:01:16Z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2025-10-16T12:08:56Z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9a633abf-1e35-45dd-b18c-fa4c49b618a5</vt:lpwstr>
  </property>
  <property fmtid="{D5CDD505-2E9C-101B-9397-08002B2CF9AE}" pid="7" name="MSIP_Label_defa4170-0d19-0005-0004-bc88714345d2_ActionId">
    <vt:lpwstr>28067bf1-a054-4e4a-83c3-b5ea8009556b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